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ttuce\Documents\excel\race results\2017\"/>
    </mc:Choice>
  </mc:AlternateContent>
  <bookViews>
    <workbookView xWindow="0" yWindow="0" windowWidth="19200" windowHeight="11370" tabRatio="723" activeTab="14"/>
  </bookViews>
  <sheets>
    <sheet name="1" sheetId="58" r:id="rId1"/>
    <sheet name="2" sheetId="55" r:id="rId2"/>
    <sheet name="3" sheetId="82" r:id="rId3"/>
    <sheet name="4" sheetId="83" r:id="rId4"/>
    <sheet name="5" sheetId="84" r:id="rId5"/>
    <sheet name="DOB" sheetId="77" r:id="rId6"/>
    <sheet name="6" sheetId="63" r:id="rId7"/>
    <sheet name="7" sheetId="64" r:id="rId8"/>
    <sheet name="8" sheetId="65" r:id="rId9"/>
    <sheet name="9" sheetId="66" r:id="rId10"/>
    <sheet name="10" sheetId="76" r:id="rId11"/>
    <sheet name="11" sheetId="71" r:id="rId12"/>
    <sheet name="12" sheetId="72" r:id="rId13"/>
    <sheet name="Races" sheetId="74" r:id="rId14"/>
    <sheet name="Points M" sheetId="78" r:id="rId15"/>
    <sheet name="Points W" sheetId="75" r:id="rId16"/>
    <sheet name="Age M" sheetId="19" r:id="rId17"/>
    <sheet name="Age W" sheetId="79" r:id="rId18"/>
    <sheet name="AgeStdHMS W" sheetId="81" r:id="rId19"/>
    <sheet name="AgeStdHMS" sheetId="80" r:id="rId20"/>
  </sheets>
  <definedNames>
    <definedName name="_xlnm._FilterDatabase" localSheetId="16" hidden="1">'Age M'!$A$2:$N$2</definedName>
    <definedName name="_xlnm._FilterDatabase" localSheetId="17" hidden="1">'Age W'!$A$2:$N$2</definedName>
    <definedName name="_xlnm._FilterDatabase" localSheetId="14" hidden="1">'Points M'!$A$2:$N$116</definedName>
    <definedName name="_xlnm._FilterDatabase" localSheetId="15" hidden="1">'Points W'!$A$2:$N$2</definedName>
    <definedName name="_xlnm._FilterDatabase" localSheetId="13">Races!$A$1:$D$13</definedName>
  </definedNames>
  <calcPr calcId="171027"/>
</workbook>
</file>

<file path=xl/calcChain.xml><?xml version="1.0" encoding="utf-8"?>
<calcChain xmlns="http://schemas.openxmlformats.org/spreadsheetml/2006/main">
  <c r="Q8" i="78" l="1"/>
  <c r="G6" i="72"/>
  <c r="G4" i="72"/>
  <c r="G5" i="72"/>
  <c r="G3" i="72"/>
  <c r="C4" i="72"/>
  <c r="C5" i="72"/>
  <c r="C6" i="72"/>
  <c r="C7" i="72"/>
  <c r="C8" i="72"/>
  <c r="C9" i="72"/>
  <c r="C10" i="72"/>
  <c r="C11" i="72"/>
  <c r="C12" i="72"/>
  <c r="C13" i="72"/>
  <c r="C14" i="72"/>
  <c r="C15" i="72"/>
  <c r="C3" i="72"/>
  <c r="K5" i="75"/>
  <c r="M5" i="75"/>
  <c r="F35" i="75"/>
  <c r="M32" i="75"/>
  <c r="H33" i="75"/>
  <c r="J29" i="75"/>
  <c r="J33" i="75"/>
  <c r="D33" i="75"/>
  <c r="D30" i="75"/>
  <c r="B33" i="75"/>
  <c r="H28" i="75"/>
  <c r="B26" i="75"/>
  <c r="C26" i="75"/>
  <c r="F10" i="75"/>
  <c r="C34" i="75"/>
  <c r="H10" i="75"/>
  <c r="K30" i="75"/>
  <c r="M29" i="75"/>
  <c r="E10" i="75"/>
  <c r="L34" i="75"/>
  <c r="H34" i="75"/>
  <c r="L33" i="75"/>
  <c r="H35" i="75"/>
  <c r="D27" i="75"/>
  <c r="H30" i="75"/>
  <c r="M27" i="75"/>
  <c r="B31" i="75"/>
  <c r="K28" i="75"/>
  <c r="K27" i="75"/>
  <c r="L32" i="75"/>
  <c r="L29" i="75"/>
  <c r="H26" i="75"/>
  <c r="F28" i="75"/>
  <c r="J32" i="75"/>
  <c r="L27" i="75"/>
  <c r="J31" i="75"/>
  <c r="G28" i="75"/>
  <c r="D28" i="75"/>
  <c r="L36" i="75"/>
  <c r="K34" i="75"/>
  <c r="E36" i="75"/>
  <c r="D29" i="75"/>
  <c r="L26" i="75"/>
  <c r="C30" i="75"/>
  <c r="L31" i="75"/>
  <c r="K29" i="75"/>
  <c r="C32" i="75"/>
  <c r="B32" i="75"/>
  <c r="M34" i="75"/>
  <c r="E35" i="75"/>
  <c r="J10" i="75"/>
  <c r="B34" i="75"/>
  <c r="G27" i="75"/>
  <c r="J36" i="75"/>
  <c r="J28" i="75"/>
  <c r="F30" i="75"/>
  <c r="D34" i="75"/>
  <c r="C10" i="75"/>
  <c r="K36" i="75"/>
  <c r="M10" i="75"/>
  <c r="B29" i="75"/>
  <c r="G31" i="75"/>
  <c r="K10" i="75"/>
  <c r="E27" i="75"/>
  <c r="J26" i="75"/>
  <c r="M35" i="75"/>
  <c r="F33" i="75"/>
  <c r="C33" i="75"/>
  <c r="J35" i="75"/>
  <c r="B10" i="75"/>
  <c r="C28" i="75"/>
  <c r="M31" i="75"/>
  <c r="D32" i="75"/>
  <c r="E32" i="75"/>
  <c r="E33" i="75"/>
  <c r="M26" i="75"/>
  <c r="L10" i="75"/>
  <c r="J34" i="75"/>
  <c r="J27" i="75"/>
  <c r="G34" i="75"/>
  <c r="K26" i="75"/>
  <c r="E28" i="75"/>
  <c r="L28" i="75"/>
  <c r="F29" i="75"/>
  <c r="D35" i="75"/>
  <c r="C31" i="75"/>
  <c r="G36" i="75"/>
  <c r="H31" i="75"/>
  <c r="E30" i="75"/>
  <c r="D36" i="75"/>
  <c r="J30" i="75"/>
  <c r="D26" i="75"/>
  <c r="K31" i="75"/>
  <c r="G29" i="75"/>
  <c r="B30" i="75"/>
  <c r="E29" i="75"/>
  <c r="B28" i="75"/>
  <c r="M30" i="75"/>
  <c r="G26" i="75"/>
  <c r="F26" i="75"/>
  <c r="F34" i="75"/>
  <c r="B27" i="75"/>
  <c r="G33" i="75"/>
  <c r="K35" i="75"/>
  <c r="G30" i="75"/>
  <c r="F36" i="75"/>
  <c r="H32" i="75"/>
  <c r="L35" i="75"/>
  <c r="E31" i="75"/>
  <c r="H27" i="75"/>
  <c r="C27" i="75"/>
  <c r="F32" i="75"/>
  <c r="M28" i="75"/>
  <c r="E34" i="75"/>
  <c r="L30" i="75"/>
  <c r="D10" i="75"/>
  <c r="F31" i="75"/>
  <c r="C36" i="75"/>
  <c r="E26" i="75"/>
  <c r="M33" i="75"/>
  <c r="G32" i="75"/>
  <c r="B36" i="75"/>
  <c r="G10" i="75"/>
  <c r="C35" i="75"/>
  <c r="K33" i="75"/>
  <c r="G35" i="75"/>
  <c r="M36" i="75"/>
  <c r="B35" i="75"/>
  <c r="H29" i="75"/>
  <c r="F27" i="75"/>
  <c r="K32" i="75"/>
  <c r="D31" i="75"/>
  <c r="C29" i="75"/>
  <c r="H36" i="75"/>
  <c r="C44" i="72" l="1"/>
  <c r="G44" i="72"/>
  <c r="M119" i="75" s="1"/>
  <c r="C44" i="76"/>
  <c r="G44" i="76"/>
  <c r="G44" i="66"/>
  <c r="C44" i="66"/>
  <c r="L48" i="75"/>
  <c r="M47" i="75"/>
  <c r="L52" i="75"/>
  <c r="E23" i="75"/>
  <c r="D52" i="75"/>
  <c r="M24" i="75"/>
  <c r="B24" i="75"/>
  <c r="G24" i="75"/>
  <c r="G23" i="75"/>
  <c r="L24" i="75"/>
  <c r="G52" i="75"/>
  <c r="G47" i="75"/>
  <c r="K11" i="78"/>
  <c r="F22" i="75"/>
  <c r="K24" i="75"/>
  <c r="M22" i="75"/>
  <c r="C52" i="75"/>
  <c r="D24" i="75"/>
  <c r="B22" i="75"/>
  <c r="M3" i="78"/>
  <c r="C47" i="75"/>
  <c r="K47" i="75"/>
  <c r="E24" i="75"/>
  <c r="K22" i="75"/>
  <c r="D48" i="75"/>
  <c r="G48" i="75"/>
  <c r="B52" i="75"/>
  <c r="B23" i="75"/>
  <c r="B48" i="75"/>
  <c r="J52" i="75"/>
  <c r="D22" i="75"/>
  <c r="J23" i="75"/>
  <c r="M52" i="75"/>
  <c r="M48" i="75"/>
  <c r="E22" i="75"/>
  <c r="H24" i="75"/>
  <c r="C22" i="75"/>
  <c r="E52" i="75"/>
  <c r="F24" i="75"/>
  <c r="J22" i="75"/>
  <c r="G3" i="78"/>
  <c r="H22" i="75"/>
  <c r="F48" i="75"/>
  <c r="B47" i="75"/>
  <c r="F23" i="75"/>
  <c r="M11" i="78"/>
  <c r="E47" i="75"/>
  <c r="C24" i="75"/>
  <c r="F47" i="75"/>
  <c r="J47" i="75"/>
  <c r="L23" i="75"/>
  <c r="K48" i="75"/>
  <c r="L22" i="75"/>
  <c r="J24" i="75"/>
  <c r="C23" i="75"/>
  <c r="J48" i="75"/>
  <c r="D23" i="75"/>
  <c r="M23" i="75"/>
  <c r="G11" i="78"/>
  <c r="D47" i="75"/>
  <c r="G22" i="75"/>
  <c r="E48" i="75"/>
  <c r="H47" i="75"/>
  <c r="K23" i="75"/>
  <c r="C48" i="75"/>
  <c r="H48" i="75"/>
  <c r="F52" i="75"/>
  <c r="K52" i="75"/>
  <c r="H52" i="75"/>
  <c r="L47" i="75"/>
  <c r="G44" i="64" l="1"/>
  <c r="C44" i="64"/>
  <c r="H23" i="75"/>
  <c r="F11" i="78"/>
  <c r="G45" i="63" l="1"/>
  <c r="G119" i="75" s="1"/>
  <c r="D28" i="78"/>
  <c r="G28" i="78"/>
  <c r="M59" i="78"/>
  <c r="B59" i="78"/>
  <c r="B39" i="78"/>
  <c r="G39" i="78"/>
  <c r="D39" i="78"/>
  <c r="E28" i="78"/>
  <c r="K60" i="78"/>
  <c r="K28" i="78"/>
  <c r="B28" i="78"/>
  <c r="C39" i="78"/>
  <c r="J28" i="78"/>
  <c r="J59" i="78"/>
  <c r="E60" i="78"/>
  <c r="G60" i="78"/>
  <c r="H60" i="78"/>
  <c r="M28" i="78"/>
  <c r="D48" i="78"/>
  <c r="H39" i="78"/>
  <c r="J60" i="78"/>
  <c r="M39" i="78"/>
  <c r="F39" i="78"/>
  <c r="F28" i="78"/>
  <c r="G48" i="78"/>
  <c r="K48" i="78"/>
  <c r="M60" i="78"/>
  <c r="D60" i="78"/>
  <c r="E59" i="78"/>
  <c r="D59" i="78"/>
  <c r="F60" i="78"/>
  <c r="C45" i="63" l="1"/>
  <c r="G120" i="78" s="1"/>
  <c r="J42" i="75"/>
  <c r="M42" i="75"/>
  <c r="J48" i="78"/>
  <c r="C48" i="78"/>
  <c r="K39" i="78"/>
  <c r="C28" i="78"/>
  <c r="C41" i="75"/>
  <c r="K37" i="75"/>
  <c r="B41" i="75"/>
  <c r="C60" i="78"/>
  <c r="B43" i="78"/>
  <c r="H59" i="78"/>
  <c r="E39" i="78"/>
  <c r="M48" i="78"/>
  <c r="G41" i="75"/>
  <c r="C43" i="78"/>
  <c r="E42" i="75"/>
  <c r="F48" i="78"/>
  <c r="H48" i="78"/>
  <c r="H41" i="75"/>
  <c r="J39" i="78"/>
  <c r="E48" i="78"/>
  <c r="E41" i="75"/>
  <c r="M37" i="75"/>
  <c r="L37" i="75"/>
  <c r="B48" i="78"/>
  <c r="J37" i="75"/>
  <c r="F42" i="75"/>
  <c r="G59" i="78"/>
  <c r="H42" i="75"/>
  <c r="J41" i="75"/>
  <c r="AC263" i="77" l="1"/>
  <c r="AD263" i="77" s="1"/>
  <c r="AC262" i="77"/>
  <c r="AD262" i="77" s="1"/>
  <c r="AC261" i="77"/>
  <c r="AD261" i="77" s="1"/>
  <c r="AC260" i="77"/>
  <c r="AD260" i="77" s="1"/>
  <c r="AC259" i="77"/>
  <c r="AD259" i="77" s="1"/>
  <c r="AC258" i="77"/>
  <c r="AD258" i="77" s="1"/>
  <c r="AC257" i="77"/>
  <c r="AD257" i="77" s="1"/>
  <c r="AC256" i="77"/>
  <c r="AD256" i="77" s="1"/>
  <c r="AC255" i="77"/>
  <c r="AD255" i="77" s="1"/>
  <c r="AC254" i="77"/>
  <c r="AD254" i="77" s="1"/>
  <c r="AC253" i="77"/>
  <c r="AD253" i="77" s="1"/>
  <c r="AC252" i="77"/>
  <c r="AD252" i="77" s="1"/>
  <c r="AC251" i="77"/>
  <c r="AD251" i="77" s="1"/>
  <c r="AC250" i="77"/>
  <c r="AD250" i="77" s="1"/>
  <c r="AC249" i="77"/>
  <c r="AD249" i="77" s="1"/>
  <c r="AC248" i="77"/>
  <c r="AD248" i="77" s="1"/>
  <c r="AC247" i="77"/>
  <c r="AD247" i="77" s="1"/>
  <c r="AC246" i="77"/>
  <c r="AD246" i="77" s="1"/>
  <c r="AC245" i="77"/>
  <c r="AD245" i="77" s="1"/>
  <c r="AC244" i="77"/>
  <c r="AD244" i="77" s="1"/>
  <c r="AC243" i="77"/>
  <c r="AD243" i="77" s="1"/>
  <c r="AC242" i="77"/>
  <c r="AD242" i="77" s="1"/>
  <c r="AC241" i="77"/>
  <c r="AD241" i="77" s="1"/>
  <c r="AC240" i="77"/>
  <c r="AD240" i="77" s="1"/>
  <c r="AC239" i="77"/>
  <c r="AD239" i="77" s="1"/>
  <c r="AC238" i="77"/>
  <c r="AD238" i="77" s="1"/>
  <c r="AC237" i="77"/>
  <c r="AD237" i="77" s="1"/>
  <c r="AC236" i="77"/>
  <c r="AD236" i="77" s="1"/>
  <c r="AC235" i="77"/>
  <c r="AD235" i="77" s="1"/>
  <c r="AC234" i="77"/>
  <c r="AD234" i="77" s="1"/>
  <c r="AC233" i="77"/>
  <c r="AD233" i="77" s="1"/>
  <c r="AC232" i="77"/>
  <c r="AD232" i="77" s="1"/>
  <c r="AC231" i="77"/>
  <c r="AD231" i="77" s="1"/>
  <c r="AC230" i="77"/>
  <c r="AD230" i="77" s="1"/>
  <c r="AC229" i="77"/>
  <c r="AD229" i="77" s="1"/>
  <c r="AC228" i="77"/>
  <c r="AD228" i="77" s="1"/>
  <c r="AC227" i="77"/>
  <c r="AD227" i="77" s="1"/>
  <c r="AC226" i="77"/>
  <c r="AD226" i="77" s="1"/>
  <c r="AC225" i="77"/>
  <c r="AD225" i="77" s="1"/>
  <c r="AC224" i="77"/>
  <c r="AD224" i="77" s="1"/>
  <c r="AC223" i="77"/>
  <c r="AD223" i="77" s="1"/>
  <c r="AC222" i="77"/>
  <c r="AD222" i="77" s="1"/>
  <c r="AC221" i="77"/>
  <c r="AD221" i="77" s="1"/>
  <c r="AC220" i="77"/>
  <c r="AD220" i="77" s="1"/>
  <c r="AC219" i="77"/>
  <c r="AD219" i="77" s="1"/>
  <c r="AC218" i="77"/>
  <c r="AD218" i="77" s="1"/>
  <c r="AC217" i="77"/>
  <c r="AD217" i="77" s="1"/>
  <c r="AC216" i="77"/>
  <c r="AD216" i="77" s="1"/>
  <c r="AC215" i="77"/>
  <c r="AD215" i="77" s="1"/>
  <c r="AC214" i="77"/>
  <c r="AD214" i="77" s="1"/>
  <c r="AC213" i="77"/>
  <c r="AD213" i="77" s="1"/>
  <c r="AC212" i="77"/>
  <c r="AD212" i="77" s="1"/>
  <c r="AC211" i="77"/>
  <c r="AD211" i="77" s="1"/>
  <c r="AC210" i="77"/>
  <c r="AD210" i="77" s="1"/>
  <c r="AC209" i="77"/>
  <c r="AD209" i="77" s="1"/>
  <c r="AC208" i="77"/>
  <c r="AD208" i="77" s="1"/>
  <c r="AC207" i="77"/>
  <c r="AD207" i="77" s="1"/>
  <c r="AC206" i="77"/>
  <c r="AD206" i="77" s="1"/>
  <c r="AC205" i="77"/>
  <c r="AD205" i="77" s="1"/>
  <c r="AC204" i="77"/>
  <c r="AD204" i="77" s="1"/>
  <c r="AC203" i="77"/>
  <c r="AD203" i="77" s="1"/>
  <c r="AC202" i="77"/>
  <c r="AD202" i="77" s="1"/>
  <c r="AC201" i="77"/>
  <c r="AD201" i="77" s="1"/>
  <c r="AC200" i="77"/>
  <c r="AD200" i="77" s="1"/>
  <c r="AC199" i="77"/>
  <c r="AD199" i="77" s="1"/>
  <c r="AC198" i="77"/>
  <c r="AD198" i="77" s="1"/>
  <c r="AC197" i="77"/>
  <c r="AD197" i="77" s="1"/>
  <c r="AC196" i="77"/>
  <c r="AD196" i="77" s="1"/>
  <c r="AC195" i="77"/>
  <c r="AD195" i="77" s="1"/>
  <c r="AC194" i="77"/>
  <c r="AD194" i="77" s="1"/>
  <c r="AC193" i="77"/>
  <c r="AD193" i="77" s="1"/>
  <c r="AC192" i="77"/>
  <c r="AD192" i="77" s="1"/>
  <c r="AC191" i="77"/>
  <c r="AD191" i="77" s="1"/>
  <c r="AC190" i="77"/>
  <c r="AD190" i="77" s="1"/>
  <c r="AC189" i="77"/>
  <c r="AD189" i="77" s="1"/>
  <c r="AC188" i="77"/>
  <c r="AD188" i="77" s="1"/>
  <c r="AC187" i="77"/>
  <c r="AD187" i="77" s="1"/>
  <c r="AC186" i="77"/>
  <c r="AD186" i="77" s="1"/>
  <c r="AC185" i="77"/>
  <c r="AD185" i="77" s="1"/>
  <c r="AC184" i="77"/>
  <c r="AD184" i="77" s="1"/>
  <c r="AC183" i="77"/>
  <c r="AD183" i="77" s="1"/>
  <c r="AC182" i="77"/>
  <c r="AD182" i="77" s="1"/>
  <c r="AC181" i="77"/>
  <c r="AD181" i="77" s="1"/>
  <c r="AC180" i="77"/>
  <c r="AD180" i="77" s="1"/>
  <c r="AC179" i="77"/>
  <c r="AD179" i="77" s="1"/>
  <c r="AC178" i="77"/>
  <c r="AD178" i="77" s="1"/>
  <c r="AC177" i="77"/>
  <c r="AD177" i="77" s="1"/>
  <c r="AC176" i="77"/>
  <c r="AD176" i="77" s="1"/>
  <c r="AC175" i="77"/>
  <c r="AD175" i="77" s="1"/>
  <c r="AC174" i="77"/>
  <c r="AD174" i="77" s="1"/>
  <c r="AC173" i="77"/>
  <c r="AD173" i="77" s="1"/>
  <c r="AC172" i="77"/>
  <c r="AD172" i="77" s="1"/>
  <c r="AC171" i="77"/>
  <c r="AD171" i="77" s="1"/>
  <c r="AC170" i="77"/>
  <c r="AD170" i="77" s="1"/>
  <c r="AC169" i="77"/>
  <c r="AD169" i="77" s="1"/>
  <c r="AC168" i="77"/>
  <c r="AD168" i="77" s="1"/>
  <c r="AC167" i="77"/>
  <c r="AD167" i="77" s="1"/>
  <c r="AC166" i="77"/>
  <c r="AD166" i="77" s="1"/>
  <c r="AC165" i="77"/>
  <c r="AD165" i="77" s="1"/>
  <c r="AC164" i="77"/>
  <c r="AD164" i="77" s="1"/>
  <c r="AC163" i="77"/>
  <c r="AD163" i="77" s="1"/>
  <c r="AC162" i="77"/>
  <c r="AD162" i="77" s="1"/>
  <c r="AC161" i="77"/>
  <c r="AD161" i="77" s="1"/>
  <c r="AC160" i="77"/>
  <c r="AD160" i="77" s="1"/>
  <c r="AC159" i="77"/>
  <c r="AD159" i="77" s="1"/>
  <c r="AC158" i="77"/>
  <c r="AD158" i="77" s="1"/>
  <c r="AC157" i="77"/>
  <c r="AD157" i="77" s="1"/>
  <c r="AC156" i="77"/>
  <c r="AD156" i="77" s="1"/>
  <c r="AC155" i="77"/>
  <c r="AD155" i="77" s="1"/>
  <c r="AC154" i="77"/>
  <c r="AD154" i="77" s="1"/>
  <c r="AC153" i="77"/>
  <c r="AD153" i="77" s="1"/>
  <c r="AC152" i="77"/>
  <c r="AD152" i="77" s="1"/>
  <c r="AC151" i="77"/>
  <c r="AD151" i="77" s="1"/>
  <c r="AC150" i="77"/>
  <c r="AD150" i="77" s="1"/>
  <c r="AC149" i="77"/>
  <c r="AD149" i="77" s="1"/>
  <c r="AC148" i="77"/>
  <c r="AD148" i="77" s="1"/>
  <c r="AC147" i="77"/>
  <c r="AD147" i="77" s="1"/>
  <c r="AC146" i="77"/>
  <c r="AD146" i="77" s="1"/>
  <c r="AC145" i="77"/>
  <c r="AD145" i="77" s="1"/>
  <c r="AC144" i="77"/>
  <c r="AD144" i="77" s="1"/>
  <c r="AC143" i="77"/>
  <c r="AD143" i="77" s="1"/>
  <c r="AC142" i="77"/>
  <c r="AD142" i="77" s="1"/>
  <c r="AC141" i="77"/>
  <c r="AD141" i="77" s="1"/>
  <c r="AC140" i="77"/>
  <c r="AD140" i="77" s="1"/>
  <c r="AC139" i="77"/>
  <c r="AD139" i="77" s="1"/>
  <c r="AC138" i="77"/>
  <c r="AD138" i="77" s="1"/>
  <c r="AC137" i="77"/>
  <c r="AD137" i="77" s="1"/>
  <c r="AC136" i="77"/>
  <c r="AD136" i="77" s="1"/>
  <c r="AC135" i="77"/>
  <c r="AD135" i="77" s="1"/>
  <c r="AC134" i="77"/>
  <c r="AD134" i="77" s="1"/>
  <c r="AC133" i="77"/>
  <c r="AD133" i="77" s="1"/>
  <c r="AC132" i="77"/>
  <c r="AD132" i="77" s="1"/>
  <c r="AC131" i="77"/>
  <c r="AD131" i="77" s="1"/>
  <c r="AC130" i="77"/>
  <c r="AD130" i="77" s="1"/>
  <c r="AC129" i="77"/>
  <c r="AD129" i="77" s="1"/>
  <c r="AC128" i="77"/>
  <c r="AD128" i="77" s="1"/>
  <c r="AC127" i="77"/>
  <c r="AD127" i="77" s="1"/>
  <c r="AC126" i="77"/>
  <c r="AD126" i="77" s="1"/>
  <c r="AC125" i="77"/>
  <c r="AD125" i="77" s="1"/>
  <c r="AC124" i="77"/>
  <c r="AD124" i="77" s="1"/>
  <c r="AC123" i="77"/>
  <c r="AD123" i="77" s="1"/>
  <c r="AC122" i="77"/>
  <c r="AD122" i="77" s="1"/>
  <c r="AC121" i="77"/>
  <c r="AD121" i="77" s="1"/>
  <c r="AC120" i="77"/>
  <c r="AD120" i="77" s="1"/>
  <c r="AC119" i="77"/>
  <c r="AD119" i="77" s="1"/>
  <c r="AC118" i="77"/>
  <c r="AD118" i="77" s="1"/>
  <c r="AC117" i="77"/>
  <c r="AD117" i="77" s="1"/>
  <c r="AC116" i="77"/>
  <c r="AD116" i="77" s="1"/>
  <c r="AC115" i="77"/>
  <c r="AD115" i="77" s="1"/>
  <c r="AC114" i="77"/>
  <c r="AD114" i="77" s="1"/>
  <c r="AC113" i="77"/>
  <c r="AD113" i="77" s="1"/>
  <c r="AC112" i="77"/>
  <c r="AD112" i="77" s="1"/>
  <c r="AC111" i="77"/>
  <c r="AD111" i="77" s="1"/>
  <c r="AC110" i="77"/>
  <c r="AD110" i="77" s="1"/>
  <c r="AC109" i="77"/>
  <c r="AD109" i="77" s="1"/>
  <c r="AC108" i="77"/>
  <c r="AD108" i="77" s="1"/>
  <c r="AC107" i="77"/>
  <c r="AD107" i="77" s="1"/>
  <c r="AC106" i="77"/>
  <c r="AD106" i="77" s="1"/>
  <c r="AC105" i="77"/>
  <c r="AD105" i="77" s="1"/>
  <c r="AC104" i="77"/>
  <c r="AD104" i="77" s="1"/>
  <c r="AC103" i="77"/>
  <c r="AD103" i="77" s="1"/>
  <c r="AC102" i="77"/>
  <c r="AD102" i="77" s="1"/>
  <c r="AC101" i="77"/>
  <c r="AD101" i="77" s="1"/>
  <c r="AC100" i="77"/>
  <c r="AD100" i="77" s="1"/>
  <c r="AC99" i="77"/>
  <c r="AD99" i="77" s="1"/>
  <c r="AC98" i="77"/>
  <c r="AD98" i="77" s="1"/>
  <c r="AC97" i="77"/>
  <c r="AD97" i="77" s="1"/>
  <c r="AC96" i="77"/>
  <c r="AD96" i="77" s="1"/>
  <c r="AC95" i="77"/>
  <c r="AD95" i="77" s="1"/>
  <c r="AC94" i="77"/>
  <c r="AD94" i="77" s="1"/>
  <c r="AD93" i="77"/>
  <c r="AC93" i="77"/>
  <c r="AD92" i="77"/>
  <c r="AC92" i="77"/>
  <c r="AD91" i="77"/>
  <c r="AC91" i="77"/>
  <c r="AD90" i="77"/>
  <c r="AC90" i="77"/>
  <c r="AD89" i="77"/>
  <c r="AC89" i="77"/>
  <c r="AD88" i="77"/>
  <c r="AC88" i="77"/>
  <c r="AD87" i="77"/>
  <c r="AC87" i="77"/>
  <c r="AD86" i="77"/>
  <c r="AC86" i="77"/>
  <c r="AD85" i="77"/>
  <c r="AC85" i="77"/>
  <c r="AD84" i="77"/>
  <c r="AC84" i="77"/>
  <c r="AD83" i="77"/>
  <c r="AC83" i="77"/>
  <c r="AD82" i="77"/>
  <c r="AC82" i="77"/>
  <c r="AD81" i="77"/>
  <c r="AC81" i="77"/>
  <c r="AD80" i="77"/>
  <c r="AC80" i="77"/>
  <c r="AD79" i="77"/>
  <c r="AC79" i="77"/>
  <c r="AD78" i="77"/>
  <c r="AC78" i="77"/>
  <c r="AD77" i="77"/>
  <c r="AC77" i="77"/>
  <c r="AD76" i="77"/>
  <c r="AC76" i="77"/>
  <c r="AD75" i="77"/>
  <c r="AC75" i="77"/>
  <c r="AD74" i="77"/>
  <c r="AC74" i="77"/>
  <c r="AD73" i="77"/>
  <c r="AC73" i="77"/>
  <c r="AD72" i="77"/>
  <c r="AC72" i="77"/>
  <c r="AD71" i="77"/>
  <c r="AC71" i="77"/>
  <c r="AD70" i="77"/>
  <c r="AC70" i="77"/>
  <c r="AD69" i="77"/>
  <c r="AC69" i="77"/>
  <c r="AD68" i="77"/>
  <c r="AC68" i="77"/>
  <c r="AD67" i="77"/>
  <c r="AC67" i="77"/>
  <c r="AD66" i="77"/>
  <c r="AC66" i="77"/>
  <c r="AD65" i="77"/>
  <c r="AC65" i="77"/>
  <c r="AD64" i="77"/>
  <c r="AC64" i="77"/>
  <c r="AD63" i="77"/>
  <c r="AC63" i="77"/>
  <c r="AD62" i="77"/>
  <c r="AC62" i="77"/>
  <c r="AD61" i="77"/>
  <c r="AC61" i="77"/>
  <c r="AD60" i="77"/>
  <c r="AC60" i="77"/>
  <c r="AD59" i="77"/>
  <c r="AC59" i="77"/>
  <c r="AD58" i="77"/>
  <c r="AC58" i="77"/>
  <c r="AD57" i="77"/>
  <c r="AC57" i="77"/>
  <c r="AD56" i="77"/>
  <c r="AC56" i="77"/>
  <c r="AD55" i="77"/>
  <c r="AC55" i="77"/>
  <c r="AD54" i="77"/>
  <c r="AC54" i="77"/>
  <c r="AD53" i="77"/>
  <c r="AC53" i="77"/>
  <c r="AD52" i="77"/>
  <c r="AC52" i="77"/>
  <c r="AD51" i="77"/>
  <c r="AC51" i="77"/>
  <c r="AD50" i="77"/>
  <c r="AC50" i="77"/>
  <c r="AD49" i="77"/>
  <c r="AC49" i="77"/>
  <c r="AD48" i="77"/>
  <c r="AC48" i="77"/>
  <c r="AD47" i="77"/>
  <c r="AC47" i="77"/>
  <c r="AD46" i="77"/>
  <c r="AC46" i="77"/>
  <c r="AD45" i="77"/>
  <c r="AC45" i="77"/>
  <c r="AD44" i="77"/>
  <c r="AC44" i="77"/>
  <c r="AD43" i="77"/>
  <c r="AC43" i="77"/>
  <c r="AD42" i="77"/>
  <c r="AC42" i="77"/>
  <c r="AD41" i="77"/>
  <c r="AC41" i="77"/>
  <c r="AD40" i="77"/>
  <c r="AC40" i="77"/>
  <c r="AD39" i="77"/>
  <c r="AC39" i="77"/>
  <c r="AD38" i="77"/>
  <c r="AC38" i="77"/>
  <c r="AD37" i="77"/>
  <c r="AC37" i="77"/>
  <c r="AD36" i="77"/>
  <c r="AC36" i="77"/>
  <c r="AD35" i="77"/>
  <c r="AC35" i="77"/>
  <c r="AD34" i="77"/>
  <c r="AC34" i="77"/>
  <c r="AD33" i="77"/>
  <c r="AC33" i="77"/>
  <c r="AD32" i="77"/>
  <c r="AC32" i="77"/>
  <c r="AD31" i="77"/>
  <c r="AC31" i="77"/>
  <c r="AD30" i="77"/>
  <c r="AC30" i="77"/>
  <c r="AD29" i="77"/>
  <c r="AC29" i="77"/>
  <c r="AD28" i="77"/>
  <c r="AC28" i="77"/>
  <c r="AD27" i="77"/>
  <c r="AC27" i="77"/>
  <c r="AD26" i="77"/>
  <c r="AC26" i="77"/>
  <c r="AD25" i="77"/>
  <c r="AC25" i="77"/>
  <c r="AD24" i="77"/>
  <c r="AC24" i="77"/>
  <c r="AD23" i="77"/>
  <c r="AC23" i="77"/>
  <c r="AD22" i="77"/>
  <c r="AC22" i="77"/>
  <c r="AD21" i="77"/>
  <c r="AC21" i="77"/>
  <c r="AD20" i="77"/>
  <c r="AC20" i="77"/>
  <c r="AD19" i="77"/>
  <c r="AC19" i="77"/>
  <c r="AD18" i="77"/>
  <c r="AC18" i="77"/>
  <c r="AD17" i="77"/>
  <c r="AC17" i="77"/>
  <c r="AD16" i="77"/>
  <c r="AC16" i="77"/>
  <c r="AD15" i="77"/>
  <c r="AC15" i="77"/>
  <c r="AD14" i="77"/>
  <c r="AC14" i="77"/>
  <c r="AD13" i="77"/>
  <c r="AC13" i="77"/>
  <c r="AD12" i="77"/>
  <c r="AC12" i="77"/>
  <c r="AD11" i="77"/>
  <c r="AC11" i="77"/>
  <c r="AD10" i="77"/>
  <c r="AC10" i="77"/>
  <c r="AD9" i="77"/>
  <c r="AC9" i="77"/>
  <c r="AD8" i="77"/>
  <c r="AC8" i="77"/>
  <c r="AD7" i="77"/>
  <c r="AC7" i="77"/>
  <c r="AD6" i="77"/>
  <c r="AC6" i="77"/>
  <c r="AD5" i="77"/>
  <c r="AC5" i="77"/>
  <c r="AD4" i="77"/>
  <c r="AC4" i="77"/>
  <c r="AD3" i="77"/>
  <c r="AC3" i="77"/>
  <c r="AB263" i="77"/>
  <c r="AA263" i="77"/>
  <c r="AB262" i="77"/>
  <c r="AA262" i="77"/>
  <c r="AB261" i="77"/>
  <c r="AA261" i="77"/>
  <c r="AB260" i="77"/>
  <c r="AA260" i="77"/>
  <c r="AB259" i="77"/>
  <c r="AA259" i="77"/>
  <c r="AB258" i="77"/>
  <c r="AA258" i="77"/>
  <c r="AB257" i="77"/>
  <c r="AA257" i="77"/>
  <c r="AB256" i="77"/>
  <c r="AA256" i="77"/>
  <c r="AB255" i="77"/>
  <c r="AA255" i="77"/>
  <c r="AB254" i="77"/>
  <c r="AA254" i="77"/>
  <c r="AB253" i="77"/>
  <c r="AA253" i="77"/>
  <c r="AB252" i="77"/>
  <c r="AA252" i="77"/>
  <c r="AB251" i="77"/>
  <c r="AA251" i="77"/>
  <c r="AB250" i="77"/>
  <c r="AA250" i="77"/>
  <c r="AB249" i="77"/>
  <c r="AA249" i="77"/>
  <c r="AB248" i="77"/>
  <c r="AA248" i="77"/>
  <c r="AB247" i="77"/>
  <c r="AA247" i="77"/>
  <c r="AB246" i="77"/>
  <c r="AA246" i="77"/>
  <c r="AB245" i="77"/>
  <c r="AA245" i="77"/>
  <c r="AB244" i="77"/>
  <c r="AA244" i="77"/>
  <c r="AB243" i="77"/>
  <c r="AA243" i="77"/>
  <c r="AB242" i="77"/>
  <c r="AA242" i="77"/>
  <c r="AB241" i="77"/>
  <c r="AA241" i="77"/>
  <c r="AB240" i="77"/>
  <c r="AA240" i="77"/>
  <c r="AB239" i="77"/>
  <c r="AA239" i="77"/>
  <c r="AB238" i="77"/>
  <c r="AA238" i="77"/>
  <c r="AB237" i="77"/>
  <c r="AA237" i="77"/>
  <c r="AB236" i="77"/>
  <c r="AA236" i="77"/>
  <c r="AB235" i="77"/>
  <c r="AA235" i="77"/>
  <c r="AB234" i="77"/>
  <c r="AA234" i="77"/>
  <c r="AB233" i="77"/>
  <c r="AA233" i="77"/>
  <c r="AB232" i="77"/>
  <c r="AA232" i="77"/>
  <c r="AB231" i="77"/>
  <c r="AA231" i="77"/>
  <c r="AB230" i="77"/>
  <c r="AA230" i="77"/>
  <c r="AB229" i="77"/>
  <c r="AA229" i="77"/>
  <c r="AB228" i="77"/>
  <c r="AA228" i="77"/>
  <c r="AB227" i="77"/>
  <c r="AA227" i="77"/>
  <c r="AB226" i="77"/>
  <c r="AA226" i="77"/>
  <c r="AB225" i="77"/>
  <c r="AA225" i="77"/>
  <c r="AB224" i="77"/>
  <c r="AA224" i="77"/>
  <c r="AB223" i="77"/>
  <c r="AA223" i="77"/>
  <c r="AB222" i="77"/>
  <c r="AA222" i="77"/>
  <c r="AB221" i="77"/>
  <c r="AA221" i="77"/>
  <c r="AB220" i="77"/>
  <c r="AA220" i="77"/>
  <c r="AB219" i="77"/>
  <c r="AA219" i="77"/>
  <c r="AB218" i="77"/>
  <c r="AA218" i="77"/>
  <c r="AB217" i="77"/>
  <c r="AA217" i="77"/>
  <c r="AB216" i="77"/>
  <c r="AA216" i="77"/>
  <c r="AB215" i="77"/>
  <c r="AA215" i="77"/>
  <c r="AB214" i="77"/>
  <c r="AA214" i="77"/>
  <c r="AB213" i="77"/>
  <c r="AA213" i="77"/>
  <c r="AB212" i="77"/>
  <c r="AA212" i="77"/>
  <c r="AB211" i="77"/>
  <c r="AA211" i="77"/>
  <c r="AB210" i="77"/>
  <c r="AA210" i="77"/>
  <c r="AB209" i="77"/>
  <c r="AA209" i="77"/>
  <c r="AB208" i="77"/>
  <c r="AA208" i="77"/>
  <c r="AB207" i="77"/>
  <c r="AA207" i="77"/>
  <c r="AB206" i="77"/>
  <c r="AA206" i="77"/>
  <c r="AB205" i="77"/>
  <c r="AA205" i="77"/>
  <c r="AB204" i="77"/>
  <c r="AA204" i="77"/>
  <c r="AB203" i="77"/>
  <c r="AA203" i="77"/>
  <c r="AB202" i="77"/>
  <c r="AA202" i="77"/>
  <c r="AB201" i="77"/>
  <c r="AA201" i="77"/>
  <c r="AB200" i="77"/>
  <c r="AA200" i="77"/>
  <c r="AB199" i="77"/>
  <c r="AA199" i="77"/>
  <c r="AB198" i="77"/>
  <c r="AA198" i="77"/>
  <c r="AB197" i="77"/>
  <c r="AA197" i="77"/>
  <c r="AB196" i="77"/>
  <c r="AA196" i="77"/>
  <c r="AB195" i="77"/>
  <c r="AA195" i="77"/>
  <c r="AB194" i="77"/>
  <c r="AA194" i="77"/>
  <c r="AB193" i="77"/>
  <c r="AA193" i="77"/>
  <c r="AB192" i="77"/>
  <c r="AA192" i="77"/>
  <c r="AB191" i="77"/>
  <c r="AA191" i="77"/>
  <c r="AB190" i="77"/>
  <c r="AA190" i="77"/>
  <c r="AB189" i="77"/>
  <c r="AA189" i="77"/>
  <c r="AB188" i="77"/>
  <c r="AA188" i="77"/>
  <c r="AB187" i="77"/>
  <c r="AA187" i="77"/>
  <c r="AB186" i="77"/>
  <c r="AA186" i="77"/>
  <c r="AB185" i="77"/>
  <c r="AA185" i="77"/>
  <c r="AB184" i="77"/>
  <c r="AA184" i="77"/>
  <c r="AB183" i="77"/>
  <c r="AA183" i="77"/>
  <c r="AB182" i="77"/>
  <c r="AA182" i="77"/>
  <c r="AB181" i="77"/>
  <c r="AA181" i="77"/>
  <c r="AB180" i="77"/>
  <c r="AA180" i="77"/>
  <c r="AB179" i="77"/>
  <c r="AA179" i="77"/>
  <c r="AB178" i="77"/>
  <c r="AA178" i="77"/>
  <c r="AB177" i="77"/>
  <c r="AA177" i="77"/>
  <c r="AB176" i="77"/>
  <c r="AA176" i="77"/>
  <c r="AB175" i="77"/>
  <c r="AA175" i="77"/>
  <c r="AB174" i="77"/>
  <c r="AA174" i="77"/>
  <c r="AB173" i="77"/>
  <c r="AA173" i="77"/>
  <c r="AB172" i="77"/>
  <c r="AA172" i="77"/>
  <c r="AB171" i="77"/>
  <c r="AA171" i="77"/>
  <c r="AB170" i="77"/>
  <c r="AA170" i="77"/>
  <c r="AB169" i="77"/>
  <c r="AA169" i="77"/>
  <c r="AB168" i="77"/>
  <c r="AA168" i="77"/>
  <c r="AB167" i="77"/>
  <c r="AA167" i="77"/>
  <c r="AB166" i="77"/>
  <c r="AA166" i="77"/>
  <c r="AB165" i="77"/>
  <c r="AA165" i="77"/>
  <c r="AB164" i="77"/>
  <c r="AA164" i="77"/>
  <c r="AB163" i="77"/>
  <c r="AA163" i="77"/>
  <c r="AB162" i="77"/>
  <c r="AA162" i="77"/>
  <c r="AB161" i="77"/>
  <c r="AA161" i="77"/>
  <c r="AB160" i="77"/>
  <c r="AA160" i="77"/>
  <c r="AB159" i="77"/>
  <c r="AA159" i="77"/>
  <c r="AB158" i="77"/>
  <c r="AA158" i="77"/>
  <c r="AB157" i="77"/>
  <c r="AA157" i="77"/>
  <c r="AB156" i="77"/>
  <c r="AA156" i="77"/>
  <c r="AB155" i="77"/>
  <c r="AA155" i="77"/>
  <c r="AB154" i="77"/>
  <c r="AA154" i="77"/>
  <c r="AB153" i="77"/>
  <c r="AA153" i="77"/>
  <c r="AB152" i="77"/>
  <c r="AA152" i="77"/>
  <c r="AB151" i="77"/>
  <c r="AA151" i="77"/>
  <c r="AB150" i="77"/>
  <c r="AA150" i="77"/>
  <c r="AB149" i="77"/>
  <c r="AA149" i="77"/>
  <c r="AB148" i="77"/>
  <c r="AA148" i="77"/>
  <c r="AB147" i="77"/>
  <c r="AA147" i="77"/>
  <c r="AB146" i="77"/>
  <c r="AA146" i="77"/>
  <c r="AB145" i="77"/>
  <c r="AA145" i="77"/>
  <c r="AB144" i="77"/>
  <c r="AA144" i="77"/>
  <c r="AB143" i="77"/>
  <c r="AA143" i="77"/>
  <c r="AB142" i="77"/>
  <c r="AA142" i="77"/>
  <c r="AB141" i="77"/>
  <c r="AA141" i="77"/>
  <c r="AB140" i="77"/>
  <c r="AA140" i="77"/>
  <c r="AB139" i="77"/>
  <c r="AA139" i="77"/>
  <c r="AB138" i="77"/>
  <c r="AA138" i="77"/>
  <c r="AB137" i="77"/>
  <c r="AA137" i="77"/>
  <c r="AB136" i="77"/>
  <c r="AA136" i="77"/>
  <c r="AB135" i="77"/>
  <c r="AA135" i="77"/>
  <c r="AB134" i="77"/>
  <c r="AA134" i="77"/>
  <c r="AB133" i="77"/>
  <c r="AA133" i="77"/>
  <c r="AB132" i="77"/>
  <c r="AA132" i="77"/>
  <c r="AB131" i="77"/>
  <c r="AA131" i="77"/>
  <c r="AB130" i="77"/>
  <c r="AA130" i="77"/>
  <c r="AB129" i="77"/>
  <c r="AA129" i="77"/>
  <c r="AB128" i="77"/>
  <c r="AA128" i="77"/>
  <c r="AB127" i="77"/>
  <c r="AA127" i="77"/>
  <c r="AB126" i="77"/>
  <c r="AA126" i="77"/>
  <c r="AB125" i="77"/>
  <c r="AA125" i="77"/>
  <c r="AB124" i="77"/>
  <c r="AA124" i="77"/>
  <c r="AB123" i="77"/>
  <c r="AA123" i="77"/>
  <c r="AB122" i="77"/>
  <c r="AA122" i="77"/>
  <c r="AB121" i="77"/>
  <c r="AA121" i="77"/>
  <c r="AB120" i="77"/>
  <c r="AA120" i="77"/>
  <c r="AB119" i="77"/>
  <c r="AA119" i="77"/>
  <c r="AB118" i="77"/>
  <c r="AA118" i="77"/>
  <c r="AB117" i="77"/>
  <c r="AA117" i="77"/>
  <c r="AB116" i="77"/>
  <c r="AA116" i="77"/>
  <c r="AB115" i="77"/>
  <c r="AA115" i="77"/>
  <c r="AB114" i="77"/>
  <c r="AA114" i="77"/>
  <c r="AB113" i="77"/>
  <c r="AA113" i="77"/>
  <c r="AB112" i="77"/>
  <c r="AA112" i="77"/>
  <c r="AB111" i="77"/>
  <c r="AA111" i="77"/>
  <c r="AB110" i="77"/>
  <c r="AA110" i="77"/>
  <c r="AB109" i="77"/>
  <c r="AA109" i="77"/>
  <c r="AB108" i="77"/>
  <c r="AA108" i="77"/>
  <c r="AB107" i="77"/>
  <c r="AA107" i="77"/>
  <c r="AB106" i="77"/>
  <c r="AA106" i="77"/>
  <c r="AB105" i="77"/>
  <c r="AA105" i="77"/>
  <c r="AB104" i="77"/>
  <c r="AA104" i="77"/>
  <c r="AB103" i="77"/>
  <c r="AA103" i="77"/>
  <c r="AB102" i="77"/>
  <c r="AA102" i="77"/>
  <c r="AB101" i="77"/>
  <c r="AA101" i="77"/>
  <c r="AB100" i="77"/>
  <c r="AA100" i="77"/>
  <c r="AB99" i="77"/>
  <c r="AA99" i="77"/>
  <c r="AB98" i="77"/>
  <c r="AA98" i="77"/>
  <c r="AB97" i="77"/>
  <c r="AA97" i="77"/>
  <c r="AB96" i="77"/>
  <c r="AA96" i="77"/>
  <c r="AB95" i="77"/>
  <c r="AA95" i="77"/>
  <c r="AB94" i="77"/>
  <c r="AA94" i="77"/>
  <c r="AB93" i="77"/>
  <c r="AA93" i="77"/>
  <c r="AB92" i="77"/>
  <c r="AA92" i="77"/>
  <c r="AB91" i="77"/>
  <c r="AA91" i="77"/>
  <c r="AB90" i="77"/>
  <c r="AA90" i="77"/>
  <c r="AB89" i="77"/>
  <c r="AA89" i="77"/>
  <c r="AB88" i="77"/>
  <c r="AA88" i="77"/>
  <c r="AB87" i="77"/>
  <c r="AA87" i="77"/>
  <c r="AB86" i="77"/>
  <c r="AA86" i="77"/>
  <c r="AB85" i="77"/>
  <c r="AA85" i="77"/>
  <c r="AB84" i="77"/>
  <c r="AA84" i="77"/>
  <c r="AB83" i="77"/>
  <c r="AA83" i="77"/>
  <c r="AB82" i="77"/>
  <c r="AA82" i="77"/>
  <c r="AB81" i="77"/>
  <c r="AA81" i="77"/>
  <c r="AB80" i="77"/>
  <c r="AA80" i="77"/>
  <c r="AB79" i="77"/>
  <c r="AA79" i="77"/>
  <c r="AB78" i="77"/>
  <c r="AA78" i="77"/>
  <c r="AB77" i="77"/>
  <c r="AA77" i="77"/>
  <c r="AB76" i="77"/>
  <c r="AA76" i="77"/>
  <c r="AB75" i="77"/>
  <c r="AA75" i="77"/>
  <c r="AB74" i="77"/>
  <c r="AA74" i="77"/>
  <c r="AB73" i="77"/>
  <c r="AA73" i="77"/>
  <c r="AB72" i="77"/>
  <c r="AA72" i="77"/>
  <c r="AB71" i="77"/>
  <c r="AA71" i="77"/>
  <c r="AB70" i="77"/>
  <c r="AA70" i="77"/>
  <c r="AB69" i="77"/>
  <c r="AA69" i="77"/>
  <c r="AB68" i="77"/>
  <c r="AA68" i="77"/>
  <c r="AB67" i="77"/>
  <c r="AA67" i="77"/>
  <c r="AB66" i="77"/>
  <c r="AA66" i="77"/>
  <c r="AB65" i="77"/>
  <c r="AA65" i="77"/>
  <c r="AB64" i="77"/>
  <c r="AA64" i="77"/>
  <c r="AB63" i="77"/>
  <c r="AA63" i="77"/>
  <c r="AB62" i="77"/>
  <c r="AA62" i="77"/>
  <c r="AB61" i="77"/>
  <c r="AA61" i="77"/>
  <c r="AB60" i="77"/>
  <c r="AA60" i="77"/>
  <c r="AB59" i="77"/>
  <c r="AA59" i="77"/>
  <c r="AB58" i="77"/>
  <c r="AA58" i="77"/>
  <c r="AB57" i="77"/>
  <c r="AA57" i="77"/>
  <c r="AB56" i="77"/>
  <c r="AA56" i="77"/>
  <c r="AB55" i="77"/>
  <c r="AA55" i="77"/>
  <c r="AB54" i="77"/>
  <c r="AA54" i="77"/>
  <c r="AB53" i="77"/>
  <c r="AA53" i="77"/>
  <c r="AB52" i="77"/>
  <c r="AA52" i="77"/>
  <c r="AB51" i="77"/>
  <c r="AA51" i="77"/>
  <c r="AB50" i="77"/>
  <c r="AA50" i="77"/>
  <c r="AB49" i="77"/>
  <c r="AA49" i="77"/>
  <c r="AB48" i="77"/>
  <c r="AA48" i="77"/>
  <c r="AB47" i="77"/>
  <c r="AA47" i="77"/>
  <c r="AB46" i="77"/>
  <c r="AA46" i="77"/>
  <c r="AB45" i="77"/>
  <c r="AA45" i="77"/>
  <c r="AB44" i="77"/>
  <c r="AA44" i="77"/>
  <c r="AB43" i="77"/>
  <c r="AA43" i="77"/>
  <c r="AB42" i="77"/>
  <c r="AA42" i="77"/>
  <c r="AB41" i="77"/>
  <c r="AA41" i="77"/>
  <c r="AB40" i="77"/>
  <c r="AA40" i="77"/>
  <c r="AB39" i="77"/>
  <c r="AA39" i="77"/>
  <c r="AB38" i="77"/>
  <c r="AA38" i="77"/>
  <c r="AB37" i="77"/>
  <c r="AA37" i="77"/>
  <c r="AB36" i="77"/>
  <c r="AA36" i="77"/>
  <c r="AB35" i="77"/>
  <c r="AA35" i="77"/>
  <c r="AB34" i="77"/>
  <c r="AA34" i="77"/>
  <c r="AB33" i="77"/>
  <c r="AA33" i="77"/>
  <c r="AB32" i="77"/>
  <c r="AA32" i="77"/>
  <c r="AB31" i="77"/>
  <c r="AA31" i="77"/>
  <c r="AB30" i="77"/>
  <c r="AA30" i="77"/>
  <c r="AB29" i="77"/>
  <c r="AA29" i="77"/>
  <c r="AB28" i="77"/>
  <c r="AA28" i="77"/>
  <c r="AB27" i="77"/>
  <c r="AA27" i="77"/>
  <c r="AB26" i="77"/>
  <c r="AA26" i="77"/>
  <c r="AB25" i="77"/>
  <c r="AA25" i="77"/>
  <c r="AB24" i="77"/>
  <c r="AA24" i="77"/>
  <c r="AB23" i="77"/>
  <c r="AA23" i="77"/>
  <c r="AB22" i="77"/>
  <c r="AA22" i="77"/>
  <c r="AB21" i="77"/>
  <c r="AA21" i="77"/>
  <c r="AB20" i="77"/>
  <c r="AA20" i="77"/>
  <c r="AB19" i="77"/>
  <c r="AA19" i="77"/>
  <c r="AB18" i="77"/>
  <c r="AA18" i="77"/>
  <c r="AB17" i="77"/>
  <c r="AA17" i="77"/>
  <c r="AB16" i="77"/>
  <c r="AA16" i="77"/>
  <c r="AB15" i="77"/>
  <c r="AA15" i="77"/>
  <c r="AB14" i="77"/>
  <c r="AA14" i="77"/>
  <c r="AB13" i="77"/>
  <c r="AA13" i="77"/>
  <c r="AB12" i="77"/>
  <c r="AA12" i="77"/>
  <c r="AB11" i="77"/>
  <c r="AA11" i="77"/>
  <c r="AB10" i="77"/>
  <c r="AA10" i="77"/>
  <c r="AB9" i="77"/>
  <c r="AA9" i="77"/>
  <c r="AB8" i="77"/>
  <c r="AA8" i="77"/>
  <c r="AB7" i="77"/>
  <c r="AA7" i="77"/>
  <c r="AB6" i="77"/>
  <c r="AA6" i="77"/>
  <c r="AB5" i="77"/>
  <c r="AA5" i="77"/>
  <c r="AB4" i="77"/>
  <c r="AA4" i="77"/>
  <c r="AB3" i="77"/>
  <c r="AA3" i="77"/>
  <c r="Z263" i="77"/>
  <c r="Y263" i="77"/>
  <c r="Z262" i="77"/>
  <c r="Y262" i="77"/>
  <c r="Z261" i="77"/>
  <c r="Y261" i="77"/>
  <c r="Z260" i="77"/>
  <c r="Y260" i="77"/>
  <c r="Z259" i="77"/>
  <c r="Y259" i="77"/>
  <c r="Z258" i="77"/>
  <c r="Y258" i="77"/>
  <c r="Z257" i="77"/>
  <c r="Y257" i="77"/>
  <c r="Z256" i="77"/>
  <c r="Y256" i="77"/>
  <c r="Z255" i="77"/>
  <c r="Y255" i="77"/>
  <c r="Z254" i="77"/>
  <c r="Y254" i="77"/>
  <c r="Z253" i="77"/>
  <c r="Y253" i="77"/>
  <c r="Z252" i="77"/>
  <c r="Y252" i="77"/>
  <c r="Z251" i="77"/>
  <c r="Y251" i="77"/>
  <c r="Z250" i="77"/>
  <c r="Y250" i="77"/>
  <c r="Z249" i="77"/>
  <c r="Y249" i="77"/>
  <c r="Z248" i="77"/>
  <c r="Y248" i="77"/>
  <c r="Z247" i="77"/>
  <c r="Y247" i="77"/>
  <c r="Z246" i="77"/>
  <c r="Y246" i="77"/>
  <c r="Z245" i="77"/>
  <c r="Y245" i="77"/>
  <c r="Z244" i="77"/>
  <c r="Y244" i="77"/>
  <c r="Z243" i="77"/>
  <c r="Y243" i="77"/>
  <c r="Z242" i="77"/>
  <c r="Y242" i="77"/>
  <c r="Z241" i="77"/>
  <c r="Y241" i="77"/>
  <c r="Z240" i="77"/>
  <c r="Y240" i="77"/>
  <c r="Z239" i="77"/>
  <c r="Y239" i="77"/>
  <c r="Z238" i="77"/>
  <c r="Y238" i="77"/>
  <c r="Z237" i="77"/>
  <c r="Y237" i="77"/>
  <c r="Z236" i="77"/>
  <c r="Y236" i="77"/>
  <c r="Z235" i="77"/>
  <c r="Y235" i="77"/>
  <c r="Z234" i="77"/>
  <c r="Y234" i="77"/>
  <c r="Z233" i="77"/>
  <c r="Y233" i="77"/>
  <c r="Z232" i="77"/>
  <c r="Y232" i="77"/>
  <c r="Z231" i="77"/>
  <c r="Y231" i="77"/>
  <c r="Z230" i="77"/>
  <c r="Y230" i="77"/>
  <c r="Z229" i="77"/>
  <c r="Y229" i="77"/>
  <c r="Z228" i="77"/>
  <c r="Y228" i="77"/>
  <c r="Z227" i="77"/>
  <c r="Y227" i="77"/>
  <c r="Z226" i="77"/>
  <c r="Y226" i="77"/>
  <c r="Z225" i="77"/>
  <c r="Y225" i="77"/>
  <c r="Z224" i="77"/>
  <c r="Y224" i="77"/>
  <c r="Z223" i="77"/>
  <c r="Y223" i="77"/>
  <c r="Z222" i="77"/>
  <c r="Y222" i="77"/>
  <c r="Z221" i="77"/>
  <c r="Y221" i="77"/>
  <c r="Z220" i="77"/>
  <c r="Y220" i="77"/>
  <c r="Z219" i="77"/>
  <c r="Y219" i="77"/>
  <c r="Z218" i="77"/>
  <c r="Y218" i="77"/>
  <c r="Z217" i="77"/>
  <c r="Y217" i="77"/>
  <c r="Z216" i="77"/>
  <c r="Y216" i="77"/>
  <c r="Z215" i="77"/>
  <c r="Y215" i="77"/>
  <c r="Z214" i="77"/>
  <c r="Y214" i="77"/>
  <c r="Z213" i="77"/>
  <c r="Y213" i="77"/>
  <c r="Z212" i="77"/>
  <c r="Y212" i="77"/>
  <c r="Z211" i="77"/>
  <c r="Y211" i="77"/>
  <c r="Z210" i="77"/>
  <c r="Y210" i="77"/>
  <c r="Z209" i="77"/>
  <c r="Y209" i="77"/>
  <c r="Z208" i="77"/>
  <c r="Y208" i="77"/>
  <c r="Z207" i="77"/>
  <c r="Y207" i="77"/>
  <c r="Z206" i="77"/>
  <c r="Y206" i="77"/>
  <c r="Z205" i="77"/>
  <c r="Y205" i="77"/>
  <c r="Z204" i="77"/>
  <c r="Y204" i="77"/>
  <c r="Z203" i="77"/>
  <c r="Y203" i="77"/>
  <c r="Z202" i="77"/>
  <c r="Y202" i="77"/>
  <c r="Z201" i="77"/>
  <c r="Y201" i="77"/>
  <c r="Z200" i="77"/>
  <c r="Y200" i="77"/>
  <c r="Z199" i="77"/>
  <c r="Y199" i="77"/>
  <c r="Z198" i="77"/>
  <c r="Y198" i="77"/>
  <c r="Z197" i="77"/>
  <c r="Y197" i="77"/>
  <c r="Z196" i="77"/>
  <c r="Y196" i="77"/>
  <c r="Z195" i="77"/>
  <c r="Y195" i="77"/>
  <c r="Z194" i="77"/>
  <c r="Y194" i="77"/>
  <c r="Z193" i="77"/>
  <c r="Y193" i="77"/>
  <c r="Z192" i="77"/>
  <c r="Y192" i="77"/>
  <c r="Z191" i="77"/>
  <c r="Y191" i="77"/>
  <c r="Z190" i="77"/>
  <c r="Y190" i="77"/>
  <c r="Z189" i="77"/>
  <c r="Y189" i="77"/>
  <c r="Z188" i="77"/>
  <c r="Y188" i="77"/>
  <c r="Z187" i="77"/>
  <c r="Y187" i="77"/>
  <c r="Z186" i="77"/>
  <c r="Y186" i="77"/>
  <c r="Z185" i="77"/>
  <c r="Y185" i="77"/>
  <c r="Z184" i="77"/>
  <c r="Y184" i="77"/>
  <c r="Z183" i="77"/>
  <c r="Y183" i="77"/>
  <c r="Z182" i="77"/>
  <c r="Y182" i="77"/>
  <c r="Z181" i="77"/>
  <c r="Y181" i="77"/>
  <c r="Z180" i="77"/>
  <c r="Y180" i="77"/>
  <c r="Z179" i="77"/>
  <c r="Y179" i="77"/>
  <c r="Z178" i="77"/>
  <c r="Y178" i="77"/>
  <c r="Z177" i="77"/>
  <c r="Y177" i="77"/>
  <c r="Z176" i="77"/>
  <c r="Y176" i="77"/>
  <c r="Z175" i="77"/>
  <c r="Y175" i="77"/>
  <c r="Z174" i="77"/>
  <c r="Y174" i="77"/>
  <c r="Z173" i="77"/>
  <c r="Y173" i="77"/>
  <c r="Z172" i="77"/>
  <c r="Y172" i="77"/>
  <c r="Z171" i="77"/>
  <c r="Y171" i="77"/>
  <c r="Z170" i="77"/>
  <c r="Y170" i="77"/>
  <c r="Z169" i="77"/>
  <c r="Y169" i="77"/>
  <c r="Z168" i="77"/>
  <c r="Y168" i="77"/>
  <c r="Z167" i="77"/>
  <c r="Y167" i="77"/>
  <c r="Z166" i="77"/>
  <c r="Y166" i="77"/>
  <c r="Z165" i="77"/>
  <c r="Y165" i="77"/>
  <c r="Z164" i="77"/>
  <c r="Y164" i="77"/>
  <c r="Z163" i="77"/>
  <c r="Y163" i="77"/>
  <c r="Z162" i="77"/>
  <c r="Y162" i="77"/>
  <c r="Z161" i="77"/>
  <c r="Y161" i="77"/>
  <c r="Z160" i="77"/>
  <c r="Y160" i="77"/>
  <c r="Z159" i="77"/>
  <c r="Y159" i="77"/>
  <c r="Z158" i="77"/>
  <c r="Y158" i="77"/>
  <c r="Z157" i="77"/>
  <c r="Y157" i="77"/>
  <c r="Z156" i="77"/>
  <c r="Y156" i="77"/>
  <c r="Z155" i="77"/>
  <c r="Y155" i="77"/>
  <c r="Z154" i="77"/>
  <c r="Y154" i="77"/>
  <c r="Z153" i="77"/>
  <c r="Y153" i="77"/>
  <c r="Z152" i="77"/>
  <c r="Y152" i="77"/>
  <c r="Z151" i="77"/>
  <c r="Y151" i="77"/>
  <c r="Z150" i="77"/>
  <c r="Y150" i="77"/>
  <c r="Z149" i="77"/>
  <c r="Y149" i="77"/>
  <c r="Z148" i="77"/>
  <c r="Y148" i="77"/>
  <c r="Z147" i="77"/>
  <c r="Y147" i="77"/>
  <c r="Z146" i="77"/>
  <c r="Y146" i="77"/>
  <c r="Z145" i="77"/>
  <c r="Y145" i="77"/>
  <c r="Z144" i="77"/>
  <c r="Y144" i="77"/>
  <c r="Z143" i="77"/>
  <c r="Y143" i="77"/>
  <c r="Z142" i="77"/>
  <c r="Y142" i="77"/>
  <c r="Z141" i="77"/>
  <c r="Y141" i="77"/>
  <c r="Z140" i="77"/>
  <c r="Y140" i="77"/>
  <c r="Z139" i="77"/>
  <c r="Y139" i="77"/>
  <c r="Z138" i="77"/>
  <c r="Y138" i="77"/>
  <c r="Z137" i="77"/>
  <c r="Y137" i="77"/>
  <c r="Z136" i="77"/>
  <c r="Y136" i="77"/>
  <c r="Z135" i="77"/>
  <c r="Y135" i="77"/>
  <c r="Z134" i="77"/>
  <c r="Y134" i="77"/>
  <c r="Z133" i="77"/>
  <c r="Y133" i="77"/>
  <c r="Z132" i="77"/>
  <c r="Y132" i="77"/>
  <c r="Z131" i="77"/>
  <c r="Y131" i="77"/>
  <c r="Z130" i="77"/>
  <c r="Y130" i="77"/>
  <c r="Z129" i="77"/>
  <c r="Y129" i="77"/>
  <c r="Z128" i="77"/>
  <c r="Y128" i="77"/>
  <c r="Z127" i="77"/>
  <c r="Y127" i="77"/>
  <c r="Z126" i="77"/>
  <c r="Y126" i="77"/>
  <c r="Z125" i="77"/>
  <c r="Y125" i="77"/>
  <c r="Z124" i="77"/>
  <c r="Y124" i="77"/>
  <c r="Z123" i="77"/>
  <c r="Y123" i="77"/>
  <c r="Z122" i="77"/>
  <c r="Y122" i="77"/>
  <c r="Z121" i="77"/>
  <c r="Y121" i="77"/>
  <c r="Z120" i="77"/>
  <c r="Y120" i="77"/>
  <c r="Z119" i="77"/>
  <c r="Y119" i="77"/>
  <c r="Z118" i="77"/>
  <c r="Y118" i="77"/>
  <c r="Z117" i="77"/>
  <c r="Y117" i="77"/>
  <c r="Z116" i="77"/>
  <c r="Y116" i="77"/>
  <c r="Z115" i="77"/>
  <c r="Y115" i="77"/>
  <c r="Z114" i="77"/>
  <c r="Y114" i="77"/>
  <c r="Z113" i="77"/>
  <c r="Y113" i="77"/>
  <c r="Z112" i="77"/>
  <c r="Y112" i="77"/>
  <c r="Z111" i="77"/>
  <c r="Y111" i="77"/>
  <c r="Z110" i="77"/>
  <c r="Y110" i="77"/>
  <c r="Z109" i="77"/>
  <c r="Y109" i="77"/>
  <c r="Z108" i="77"/>
  <c r="Y108" i="77"/>
  <c r="Z107" i="77"/>
  <c r="Y107" i="77"/>
  <c r="Z106" i="77"/>
  <c r="Y106" i="77"/>
  <c r="Z105" i="77"/>
  <c r="Y105" i="77"/>
  <c r="Z104" i="77"/>
  <c r="Y104" i="77"/>
  <c r="Z103" i="77"/>
  <c r="Y103" i="77"/>
  <c r="Z102" i="77"/>
  <c r="Y102" i="77"/>
  <c r="Z101" i="77"/>
  <c r="Y101" i="77"/>
  <c r="Z100" i="77"/>
  <c r="Y100" i="77"/>
  <c r="Z99" i="77"/>
  <c r="Y99" i="77"/>
  <c r="Z98" i="77"/>
  <c r="Y98" i="77"/>
  <c r="Z97" i="77"/>
  <c r="Y97" i="77"/>
  <c r="Z96" i="77"/>
  <c r="Y96" i="77"/>
  <c r="Z95" i="77"/>
  <c r="Y95" i="77"/>
  <c r="Z94" i="77"/>
  <c r="Y94" i="77"/>
  <c r="Z93" i="77"/>
  <c r="Y93" i="77"/>
  <c r="Z92" i="77"/>
  <c r="Y92" i="77"/>
  <c r="Z91" i="77"/>
  <c r="Y91" i="77"/>
  <c r="Z90" i="77"/>
  <c r="Y90" i="77"/>
  <c r="Z89" i="77"/>
  <c r="Y89" i="77"/>
  <c r="Z88" i="77"/>
  <c r="Y88" i="77"/>
  <c r="Z87" i="77"/>
  <c r="Y87" i="77"/>
  <c r="Z86" i="77"/>
  <c r="Y86" i="77"/>
  <c r="Z85" i="77"/>
  <c r="Y85" i="77"/>
  <c r="Z84" i="77"/>
  <c r="Y84" i="77"/>
  <c r="Z83" i="77"/>
  <c r="Y83" i="77"/>
  <c r="Z82" i="77"/>
  <c r="Y82" i="77"/>
  <c r="Z81" i="77"/>
  <c r="Y81" i="77"/>
  <c r="Z80" i="77"/>
  <c r="Y80" i="77"/>
  <c r="Z79" i="77"/>
  <c r="Y79" i="77"/>
  <c r="Z78" i="77"/>
  <c r="Y78" i="77"/>
  <c r="Z77" i="77"/>
  <c r="Y77" i="77"/>
  <c r="Z76" i="77"/>
  <c r="Y76" i="77"/>
  <c r="Z75" i="77"/>
  <c r="Y75" i="77"/>
  <c r="Z74" i="77"/>
  <c r="Y74" i="77"/>
  <c r="Z73" i="77"/>
  <c r="Y73" i="77"/>
  <c r="Z72" i="77"/>
  <c r="Y72" i="77"/>
  <c r="Z71" i="77"/>
  <c r="Y71" i="77"/>
  <c r="Z70" i="77"/>
  <c r="Y70" i="77"/>
  <c r="Z69" i="77"/>
  <c r="Y69" i="77"/>
  <c r="Z68" i="77"/>
  <c r="Y68" i="77"/>
  <c r="Z67" i="77"/>
  <c r="Y67" i="77"/>
  <c r="Z66" i="77"/>
  <c r="Y66" i="77"/>
  <c r="Z65" i="77"/>
  <c r="Y65" i="77"/>
  <c r="Z64" i="77"/>
  <c r="Y64" i="77"/>
  <c r="Z63" i="77"/>
  <c r="Y63" i="77"/>
  <c r="Z62" i="77"/>
  <c r="Y62" i="77"/>
  <c r="Z61" i="77"/>
  <c r="Y61" i="77"/>
  <c r="Z60" i="77"/>
  <c r="Y60" i="77"/>
  <c r="Z59" i="77"/>
  <c r="Y59" i="77"/>
  <c r="Z58" i="77"/>
  <c r="Y58" i="77"/>
  <c r="Z57" i="77"/>
  <c r="Y57" i="77"/>
  <c r="Z56" i="77"/>
  <c r="Y56" i="77"/>
  <c r="Z55" i="77"/>
  <c r="Y55" i="77"/>
  <c r="Z54" i="77"/>
  <c r="Y54" i="77"/>
  <c r="Z53" i="77"/>
  <c r="Y53" i="77"/>
  <c r="Z52" i="77"/>
  <c r="Y52" i="77"/>
  <c r="Z51" i="77"/>
  <c r="Y51" i="77"/>
  <c r="Z50" i="77"/>
  <c r="Y50" i="77"/>
  <c r="Z49" i="77"/>
  <c r="Y49" i="77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6" i="77"/>
  <c r="Y6" i="77"/>
  <c r="Z5" i="77"/>
  <c r="Y5" i="77"/>
  <c r="Z4" i="77"/>
  <c r="Y4" i="77"/>
  <c r="Z3" i="77"/>
  <c r="Y3" i="77"/>
  <c r="X263" i="77"/>
  <c r="W263" i="77"/>
  <c r="X262" i="77"/>
  <c r="W262" i="77"/>
  <c r="X261" i="77"/>
  <c r="W261" i="77"/>
  <c r="X260" i="77"/>
  <c r="W260" i="77"/>
  <c r="X259" i="77"/>
  <c r="W259" i="77"/>
  <c r="X258" i="77"/>
  <c r="W258" i="77"/>
  <c r="X257" i="77"/>
  <c r="W257" i="77"/>
  <c r="X256" i="77"/>
  <c r="W256" i="77"/>
  <c r="X255" i="77"/>
  <c r="W255" i="77"/>
  <c r="X254" i="77"/>
  <c r="W254" i="77"/>
  <c r="X253" i="77"/>
  <c r="W253" i="77"/>
  <c r="X252" i="77"/>
  <c r="W252" i="77"/>
  <c r="X251" i="77"/>
  <c r="W251" i="77"/>
  <c r="X250" i="77"/>
  <c r="W250" i="77"/>
  <c r="X249" i="77"/>
  <c r="W249" i="77"/>
  <c r="X248" i="77"/>
  <c r="W248" i="77"/>
  <c r="X247" i="77"/>
  <c r="W247" i="77"/>
  <c r="X246" i="77"/>
  <c r="W246" i="77"/>
  <c r="X245" i="77"/>
  <c r="W245" i="77"/>
  <c r="X244" i="77"/>
  <c r="W244" i="77"/>
  <c r="X243" i="77"/>
  <c r="W243" i="77"/>
  <c r="X242" i="77"/>
  <c r="W242" i="77"/>
  <c r="X241" i="77"/>
  <c r="W241" i="77"/>
  <c r="X240" i="77"/>
  <c r="W240" i="77"/>
  <c r="X239" i="77"/>
  <c r="W239" i="77"/>
  <c r="X238" i="77"/>
  <c r="W238" i="77"/>
  <c r="X237" i="77"/>
  <c r="W237" i="77"/>
  <c r="X236" i="77"/>
  <c r="W236" i="77"/>
  <c r="X235" i="77"/>
  <c r="W235" i="77"/>
  <c r="X234" i="77"/>
  <c r="W234" i="77"/>
  <c r="X233" i="77"/>
  <c r="W233" i="77"/>
  <c r="X232" i="77"/>
  <c r="W232" i="77"/>
  <c r="X231" i="77"/>
  <c r="W231" i="77"/>
  <c r="X230" i="77"/>
  <c r="W230" i="77"/>
  <c r="X229" i="77"/>
  <c r="W229" i="77"/>
  <c r="X228" i="77"/>
  <c r="W228" i="77"/>
  <c r="X227" i="77"/>
  <c r="W227" i="77"/>
  <c r="X226" i="77"/>
  <c r="W226" i="77"/>
  <c r="X225" i="77"/>
  <c r="W225" i="77"/>
  <c r="X224" i="77"/>
  <c r="W224" i="77"/>
  <c r="X223" i="77"/>
  <c r="W223" i="77"/>
  <c r="X222" i="77"/>
  <c r="W222" i="77"/>
  <c r="X221" i="77"/>
  <c r="W221" i="77"/>
  <c r="X220" i="77"/>
  <c r="W220" i="77"/>
  <c r="X219" i="77"/>
  <c r="W219" i="77"/>
  <c r="X218" i="77"/>
  <c r="W218" i="77"/>
  <c r="X217" i="77"/>
  <c r="W217" i="77"/>
  <c r="X216" i="77"/>
  <c r="W216" i="77"/>
  <c r="X215" i="77"/>
  <c r="W215" i="77"/>
  <c r="X214" i="77"/>
  <c r="W214" i="77"/>
  <c r="X213" i="77"/>
  <c r="W213" i="77"/>
  <c r="X212" i="77"/>
  <c r="W212" i="77"/>
  <c r="X211" i="77"/>
  <c r="W211" i="77"/>
  <c r="X210" i="77"/>
  <c r="W210" i="77"/>
  <c r="X209" i="77"/>
  <c r="W209" i="77"/>
  <c r="X208" i="77"/>
  <c r="W208" i="77"/>
  <c r="X207" i="77"/>
  <c r="W207" i="77"/>
  <c r="X206" i="77"/>
  <c r="W206" i="77"/>
  <c r="X205" i="77"/>
  <c r="W205" i="77"/>
  <c r="X204" i="77"/>
  <c r="W204" i="77"/>
  <c r="X203" i="77"/>
  <c r="W203" i="77"/>
  <c r="X202" i="77"/>
  <c r="W202" i="77"/>
  <c r="X201" i="77"/>
  <c r="W201" i="77"/>
  <c r="X200" i="77"/>
  <c r="W200" i="77"/>
  <c r="X199" i="77"/>
  <c r="W199" i="77"/>
  <c r="X198" i="77"/>
  <c r="W198" i="77"/>
  <c r="X197" i="77"/>
  <c r="W197" i="77"/>
  <c r="X196" i="77"/>
  <c r="W196" i="77"/>
  <c r="X195" i="77"/>
  <c r="W195" i="77"/>
  <c r="X194" i="77"/>
  <c r="W194" i="77"/>
  <c r="X193" i="77"/>
  <c r="W193" i="77"/>
  <c r="X192" i="77"/>
  <c r="W192" i="77"/>
  <c r="X191" i="77"/>
  <c r="W191" i="77"/>
  <c r="X190" i="77"/>
  <c r="W190" i="77"/>
  <c r="X189" i="77"/>
  <c r="W189" i="77"/>
  <c r="X188" i="77"/>
  <c r="W188" i="77"/>
  <c r="X187" i="77"/>
  <c r="W187" i="77"/>
  <c r="X186" i="77"/>
  <c r="W186" i="77"/>
  <c r="X185" i="77"/>
  <c r="W185" i="77"/>
  <c r="X184" i="77"/>
  <c r="W184" i="77"/>
  <c r="X183" i="77"/>
  <c r="W183" i="77"/>
  <c r="X182" i="77"/>
  <c r="W182" i="77"/>
  <c r="X181" i="77"/>
  <c r="W181" i="77"/>
  <c r="X180" i="77"/>
  <c r="W180" i="77"/>
  <c r="X179" i="77"/>
  <c r="W179" i="77"/>
  <c r="X178" i="77"/>
  <c r="W178" i="77"/>
  <c r="X177" i="77"/>
  <c r="W177" i="77"/>
  <c r="X176" i="77"/>
  <c r="W176" i="77"/>
  <c r="X175" i="77"/>
  <c r="W175" i="77"/>
  <c r="X174" i="77"/>
  <c r="W174" i="77"/>
  <c r="X173" i="77"/>
  <c r="W173" i="77"/>
  <c r="X172" i="77"/>
  <c r="W172" i="77"/>
  <c r="X171" i="77"/>
  <c r="W171" i="77"/>
  <c r="X170" i="77"/>
  <c r="W170" i="77"/>
  <c r="X169" i="77"/>
  <c r="W169" i="77"/>
  <c r="X168" i="77"/>
  <c r="W168" i="77"/>
  <c r="X167" i="77"/>
  <c r="W167" i="77"/>
  <c r="X166" i="77"/>
  <c r="W166" i="77"/>
  <c r="X165" i="77"/>
  <c r="W165" i="77"/>
  <c r="X164" i="77"/>
  <c r="W164" i="77"/>
  <c r="X163" i="77"/>
  <c r="W163" i="77"/>
  <c r="X162" i="77"/>
  <c r="W162" i="77"/>
  <c r="X161" i="77"/>
  <c r="W161" i="77"/>
  <c r="X160" i="77"/>
  <c r="W160" i="77"/>
  <c r="X159" i="77"/>
  <c r="W159" i="77"/>
  <c r="X158" i="77"/>
  <c r="W158" i="77"/>
  <c r="X157" i="77"/>
  <c r="W157" i="77"/>
  <c r="X156" i="77"/>
  <c r="W156" i="77"/>
  <c r="X155" i="77"/>
  <c r="W155" i="77"/>
  <c r="X154" i="77"/>
  <c r="W154" i="77"/>
  <c r="X153" i="77"/>
  <c r="W153" i="77"/>
  <c r="X152" i="77"/>
  <c r="W152" i="77"/>
  <c r="X151" i="77"/>
  <c r="W151" i="77"/>
  <c r="X150" i="77"/>
  <c r="W150" i="77"/>
  <c r="X149" i="77"/>
  <c r="W149" i="77"/>
  <c r="X148" i="77"/>
  <c r="W148" i="77"/>
  <c r="X147" i="77"/>
  <c r="W147" i="77"/>
  <c r="X146" i="77"/>
  <c r="W146" i="77"/>
  <c r="X145" i="77"/>
  <c r="W145" i="77"/>
  <c r="X144" i="77"/>
  <c r="W144" i="77"/>
  <c r="X143" i="77"/>
  <c r="W143" i="77"/>
  <c r="X142" i="77"/>
  <c r="W142" i="77"/>
  <c r="X141" i="77"/>
  <c r="W141" i="77"/>
  <c r="X140" i="77"/>
  <c r="W140" i="77"/>
  <c r="X139" i="77"/>
  <c r="W139" i="77"/>
  <c r="X138" i="77"/>
  <c r="W138" i="77"/>
  <c r="X137" i="77"/>
  <c r="W137" i="77"/>
  <c r="X136" i="77"/>
  <c r="W136" i="77"/>
  <c r="X135" i="77"/>
  <c r="W135" i="77"/>
  <c r="X134" i="77"/>
  <c r="W134" i="77"/>
  <c r="X133" i="77"/>
  <c r="W133" i="77"/>
  <c r="X132" i="77"/>
  <c r="W132" i="77"/>
  <c r="X131" i="77"/>
  <c r="W131" i="77"/>
  <c r="X130" i="77"/>
  <c r="W130" i="77"/>
  <c r="X129" i="77"/>
  <c r="W129" i="77"/>
  <c r="X128" i="77"/>
  <c r="W128" i="77"/>
  <c r="X127" i="77"/>
  <c r="W127" i="77"/>
  <c r="X126" i="77"/>
  <c r="W126" i="77"/>
  <c r="X125" i="77"/>
  <c r="W125" i="77"/>
  <c r="X124" i="77"/>
  <c r="W124" i="77"/>
  <c r="X123" i="77"/>
  <c r="W123" i="77"/>
  <c r="X122" i="77"/>
  <c r="W122" i="77"/>
  <c r="X121" i="77"/>
  <c r="W121" i="77"/>
  <c r="X120" i="77"/>
  <c r="W120" i="77"/>
  <c r="X119" i="77"/>
  <c r="W119" i="77"/>
  <c r="X118" i="77"/>
  <c r="W118" i="77"/>
  <c r="X117" i="77"/>
  <c r="W117" i="77"/>
  <c r="X116" i="77"/>
  <c r="W116" i="77"/>
  <c r="X115" i="77"/>
  <c r="W115" i="77"/>
  <c r="X114" i="77"/>
  <c r="W114" i="77"/>
  <c r="X113" i="77"/>
  <c r="W113" i="77"/>
  <c r="X112" i="77"/>
  <c r="W112" i="77"/>
  <c r="X111" i="77"/>
  <c r="W111" i="77"/>
  <c r="X110" i="77"/>
  <c r="W110" i="77"/>
  <c r="X109" i="77"/>
  <c r="W109" i="77"/>
  <c r="X108" i="77"/>
  <c r="W108" i="77"/>
  <c r="X107" i="77"/>
  <c r="W107" i="77"/>
  <c r="X106" i="77"/>
  <c r="W106" i="77"/>
  <c r="X105" i="77"/>
  <c r="W105" i="77"/>
  <c r="X104" i="77"/>
  <c r="W104" i="77"/>
  <c r="X103" i="77"/>
  <c r="W103" i="77"/>
  <c r="X102" i="77"/>
  <c r="W102" i="77"/>
  <c r="X101" i="77"/>
  <c r="W101" i="77"/>
  <c r="X100" i="77"/>
  <c r="W100" i="77"/>
  <c r="X99" i="77"/>
  <c r="W99" i="77"/>
  <c r="X98" i="77"/>
  <c r="W98" i="77"/>
  <c r="X97" i="77"/>
  <c r="W97" i="77"/>
  <c r="X96" i="77"/>
  <c r="W96" i="77"/>
  <c r="X95" i="77"/>
  <c r="W95" i="77"/>
  <c r="X94" i="77"/>
  <c r="W94" i="77"/>
  <c r="X93" i="77"/>
  <c r="W93" i="77"/>
  <c r="X92" i="77"/>
  <c r="W92" i="77"/>
  <c r="X91" i="77"/>
  <c r="W91" i="77"/>
  <c r="X90" i="77"/>
  <c r="W90" i="77"/>
  <c r="X89" i="77"/>
  <c r="W89" i="77"/>
  <c r="X88" i="77"/>
  <c r="W88" i="77"/>
  <c r="X87" i="77"/>
  <c r="W87" i="77"/>
  <c r="X86" i="77"/>
  <c r="W86" i="77"/>
  <c r="X85" i="77"/>
  <c r="W85" i="77"/>
  <c r="X84" i="77"/>
  <c r="W84" i="77"/>
  <c r="X83" i="77"/>
  <c r="W83" i="77"/>
  <c r="X82" i="77"/>
  <c r="W82" i="77"/>
  <c r="X81" i="77"/>
  <c r="W81" i="77"/>
  <c r="X80" i="77"/>
  <c r="W80" i="77"/>
  <c r="X79" i="77"/>
  <c r="W79" i="77"/>
  <c r="X78" i="77"/>
  <c r="W78" i="77"/>
  <c r="X77" i="77"/>
  <c r="W77" i="77"/>
  <c r="X76" i="77"/>
  <c r="W76" i="77"/>
  <c r="X75" i="77"/>
  <c r="W75" i="77"/>
  <c r="X74" i="77"/>
  <c r="W74" i="77"/>
  <c r="X73" i="77"/>
  <c r="W73" i="77"/>
  <c r="X72" i="77"/>
  <c r="W72" i="77"/>
  <c r="X71" i="77"/>
  <c r="W71" i="77"/>
  <c r="X70" i="77"/>
  <c r="W70" i="77"/>
  <c r="X69" i="77"/>
  <c r="W69" i="77"/>
  <c r="X68" i="77"/>
  <c r="W68" i="77"/>
  <c r="X67" i="77"/>
  <c r="W67" i="77"/>
  <c r="X66" i="77"/>
  <c r="W66" i="77"/>
  <c r="X65" i="77"/>
  <c r="W65" i="77"/>
  <c r="X64" i="77"/>
  <c r="W64" i="77"/>
  <c r="X63" i="77"/>
  <c r="W63" i="77"/>
  <c r="X62" i="77"/>
  <c r="W62" i="77"/>
  <c r="X61" i="77"/>
  <c r="W61" i="77"/>
  <c r="X60" i="77"/>
  <c r="W60" i="77"/>
  <c r="X59" i="77"/>
  <c r="W59" i="77"/>
  <c r="X58" i="77"/>
  <c r="W58" i="77"/>
  <c r="X57" i="77"/>
  <c r="W57" i="77"/>
  <c r="X56" i="77"/>
  <c r="W56" i="77"/>
  <c r="X55" i="77"/>
  <c r="W55" i="77"/>
  <c r="X54" i="77"/>
  <c r="W54" i="77"/>
  <c r="X53" i="77"/>
  <c r="W53" i="77"/>
  <c r="X52" i="77"/>
  <c r="W52" i="77"/>
  <c r="X51" i="77"/>
  <c r="W51" i="77"/>
  <c r="X50" i="77"/>
  <c r="W50" i="77"/>
  <c r="X49" i="77"/>
  <c r="W49" i="77"/>
  <c r="X48" i="77"/>
  <c r="W48" i="77"/>
  <c r="X47" i="77"/>
  <c r="W47" i="77"/>
  <c r="X46" i="77"/>
  <c r="W46" i="77"/>
  <c r="X45" i="77"/>
  <c r="W45" i="77"/>
  <c r="X44" i="77"/>
  <c r="W44" i="77"/>
  <c r="X43" i="77"/>
  <c r="W43" i="77"/>
  <c r="X42" i="77"/>
  <c r="W42" i="77"/>
  <c r="X41" i="77"/>
  <c r="W41" i="77"/>
  <c r="X40" i="77"/>
  <c r="W40" i="77"/>
  <c r="X39" i="77"/>
  <c r="W39" i="77"/>
  <c r="X38" i="77"/>
  <c r="W38" i="77"/>
  <c r="X37" i="77"/>
  <c r="W37" i="77"/>
  <c r="X36" i="77"/>
  <c r="W36" i="77"/>
  <c r="X35" i="77"/>
  <c r="W35" i="77"/>
  <c r="X34" i="77"/>
  <c r="W34" i="77"/>
  <c r="X33" i="77"/>
  <c r="W33" i="77"/>
  <c r="X32" i="77"/>
  <c r="W32" i="77"/>
  <c r="X31" i="77"/>
  <c r="W31" i="77"/>
  <c r="X30" i="77"/>
  <c r="W30" i="77"/>
  <c r="X29" i="77"/>
  <c r="W29" i="77"/>
  <c r="X28" i="77"/>
  <c r="W28" i="77"/>
  <c r="X27" i="77"/>
  <c r="W27" i="77"/>
  <c r="X26" i="77"/>
  <c r="W26" i="77"/>
  <c r="X25" i="77"/>
  <c r="W25" i="77"/>
  <c r="X24" i="77"/>
  <c r="W24" i="77"/>
  <c r="X23" i="77"/>
  <c r="W23" i="77"/>
  <c r="X22" i="77"/>
  <c r="W22" i="77"/>
  <c r="X21" i="77"/>
  <c r="W21" i="77"/>
  <c r="X20" i="77"/>
  <c r="W20" i="77"/>
  <c r="X19" i="77"/>
  <c r="W19" i="77"/>
  <c r="X18" i="77"/>
  <c r="W18" i="77"/>
  <c r="X17" i="77"/>
  <c r="W17" i="77"/>
  <c r="X16" i="77"/>
  <c r="W16" i="77"/>
  <c r="X15" i="77"/>
  <c r="W15" i="77"/>
  <c r="X14" i="77"/>
  <c r="W14" i="77"/>
  <c r="X13" i="77"/>
  <c r="W13" i="77"/>
  <c r="X12" i="77"/>
  <c r="W12" i="77"/>
  <c r="X11" i="77"/>
  <c r="W11" i="77"/>
  <c r="X10" i="77"/>
  <c r="W10" i="77"/>
  <c r="X9" i="77"/>
  <c r="W9" i="77"/>
  <c r="X8" i="77"/>
  <c r="W8" i="77"/>
  <c r="X7" i="77"/>
  <c r="W7" i="77"/>
  <c r="X6" i="77"/>
  <c r="W6" i="77"/>
  <c r="X5" i="77"/>
  <c r="W5" i="77"/>
  <c r="X4" i="77"/>
  <c r="W4" i="77"/>
  <c r="X3" i="77"/>
  <c r="W3" i="77"/>
  <c r="U263" i="77"/>
  <c r="V263" i="77" s="1"/>
  <c r="U262" i="77"/>
  <c r="V262" i="77" s="1"/>
  <c r="U261" i="77"/>
  <c r="V261" i="77" s="1"/>
  <c r="U260" i="77"/>
  <c r="V260" i="77" s="1"/>
  <c r="U259" i="77"/>
  <c r="V259" i="77" s="1"/>
  <c r="U258" i="77"/>
  <c r="V258" i="77" s="1"/>
  <c r="U257" i="77"/>
  <c r="V257" i="77" s="1"/>
  <c r="U256" i="77"/>
  <c r="V256" i="77" s="1"/>
  <c r="U255" i="77"/>
  <c r="V255" i="77" s="1"/>
  <c r="U254" i="77"/>
  <c r="V254" i="77" s="1"/>
  <c r="U253" i="77"/>
  <c r="V253" i="77" s="1"/>
  <c r="U252" i="77"/>
  <c r="V252" i="77" s="1"/>
  <c r="U251" i="77"/>
  <c r="V251" i="77" s="1"/>
  <c r="U250" i="77"/>
  <c r="V250" i="77" s="1"/>
  <c r="U249" i="77"/>
  <c r="V249" i="77" s="1"/>
  <c r="U248" i="77"/>
  <c r="V248" i="77" s="1"/>
  <c r="U247" i="77"/>
  <c r="V247" i="77" s="1"/>
  <c r="U246" i="77"/>
  <c r="V246" i="77" s="1"/>
  <c r="U245" i="77"/>
  <c r="V245" i="77" s="1"/>
  <c r="U244" i="77"/>
  <c r="V244" i="77" s="1"/>
  <c r="U243" i="77"/>
  <c r="V243" i="77" s="1"/>
  <c r="U242" i="77"/>
  <c r="V242" i="77" s="1"/>
  <c r="U241" i="77"/>
  <c r="V241" i="77" s="1"/>
  <c r="U240" i="77"/>
  <c r="V240" i="77" s="1"/>
  <c r="U239" i="77"/>
  <c r="V239" i="77" s="1"/>
  <c r="U238" i="77"/>
  <c r="V238" i="77" s="1"/>
  <c r="U237" i="77"/>
  <c r="V237" i="77" s="1"/>
  <c r="U236" i="77"/>
  <c r="V236" i="77" s="1"/>
  <c r="U235" i="77"/>
  <c r="V235" i="77" s="1"/>
  <c r="U234" i="77"/>
  <c r="V234" i="77" s="1"/>
  <c r="U233" i="77"/>
  <c r="V233" i="77" s="1"/>
  <c r="U232" i="77"/>
  <c r="V232" i="77" s="1"/>
  <c r="U231" i="77"/>
  <c r="V231" i="77" s="1"/>
  <c r="U230" i="77"/>
  <c r="V230" i="77" s="1"/>
  <c r="U229" i="77"/>
  <c r="V229" i="77" s="1"/>
  <c r="U228" i="77"/>
  <c r="V228" i="77" s="1"/>
  <c r="U227" i="77"/>
  <c r="V227" i="77" s="1"/>
  <c r="U226" i="77"/>
  <c r="V226" i="77" s="1"/>
  <c r="U225" i="77"/>
  <c r="V225" i="77" s="1"/>
  <c r="U224" i="77"/>
  <c r="V224" i="77" s="1"/>
  <c r="U223" i="77"/>
  <c r="V223" i="77" s="1"/>
  <c r="U222" i="77"/>
  <c r="V222" i="77" s="1"/>
  <c r="U221" i="77"/>
  <c r="V221" i="77" s="1"/>
  <c r="U220" i="77"/>
  <c r="V220" i="77" s="1"/>
  <c r="U219" i="77"/>
  <c r="V219" i="77" s="1"/>
  <c r="U218" i="77"/>
  <c r="V218" i="77" s="1"/>
  <c r="U217" i="77"/>
  <c r="V217" i="77" s="1"/>
  <c r="U216" i="77"/>
  <c r="V216" i="77" s="1"/>
  <c r="U215" i="77"/>
  <c r="V215" i="77" s="1"/>
  <c r="U214" i="77"/>
  <c r="V214" i="77" s="1"/>
  <c r="U213" i="77"/>
  <c r="V213" i="77" s="1"/>
  <c r="U212" i="77"/>
  <c r="V212" i="77" s="1"/>
  <c r="U211" i="77"/>
  <c r="V211" i="77" s="1"/>
  <c r="U210" i="77"/>
  <c r="V210" i="77" s="1"/>
  <c r="U209" i="77"/>
  <c r="V209" i="77" s="1"/>
  <c r="U208" i="77"/>
  <c r="V208" i="77" s="1"/>
  <c r="U207" i="77"/>
  <c r="V207" i="77" s="1"/>
  <c r="U206" i="77"/>
  <c r="V206" i="77" s="1"/>
  <c r="U205" i="77"/>
  <c r="V205" i="77" s="1"/>
  <c r="U204" i="77"/>
  <c r="V204" i="77" s="1"/>
  <c r="U203" i="77"/>
  <c r="V203" i="77" s="1"/>
  <c r="U202" i="77"/>
  <c r="V202" i="77" s="1"/>
  <c r="U201" i="77"/>
  <c r="V201" i="77" s="1"/>
  <c r="U200" i="77"/>
  <c r="V200" i="77" s="1"/>
  <c r="U199" i="77"/>
  <c r="V199" i="77" s="1"/>
  <c r="U198" i="77"/>
  <c r="V198" i="77" s="1"/>
  <c r="U197" i="77"/>
  <c r="V197" i="77" s="1"/>
  <c r="U196" i="77"/>
  <c r="V196" i="77" s="1"/>
  <c r="U195" i="77"/>
  <c r="V195" i="77" s="1"/>
  <c r="U194" i="77"/>
  <c r="V194" i="77" s="1"/>
  <c r="U193" i="77"/>
  <c r="V193" i="77" s="1"/>
  <c r="U192" i="77"/>
  <c r="V192" i="77" s="1"/>
  <c r="U191" i="77"/>
  <c r="V191" i="77" s="1"/>
  <c r="U190" i="77"/>
  <c r="V190" i="77" s="1"/>
  <c r="U189" i="77"/>
  <c r="V189" i="77" s="1"/>
  <c r="U188" i="77"/>
  <c r="V188" i="77" s="1"/>
  <c r="U187" i="77"/>
  <c r="V187" i="77" s="1"/>
  <c r="U186" i="77"/>
  <c r="V186" i="77" s="1"/>
  <c r="U185" i="77"/>
  <c r="V185" i="77" s="1"/>
  <c r="U184" i="77"/>
  <c r="V184" i="77" s="1"/>
  <c r="U183" i="77"/>
  <c r="V183" i="77" s="1"/>
  <c r="U182" i="77"/>
  <c r="V182" i="77" s="1"/>
  <c r="U181" i="77"/>
  <c r="V181" i="77" s="1"/>
  <c r="U180" i="77"/>
  <c r="V180" i="77" s="1"/>
  <c r="U179" i="77"/>
  <c r="V179" i="77" s="1"/>
  <c r="U178" i="77"/>
  <c r="V178" i="77" s="1"/>
  <c r="U177" i="77"/>
  <c r="V177" i="77" s="1"/>
  <c r="U176" i="77"/>
  <c r="V176" i="77" s="1"/>
  <c r="U175" i="77"/>
  <c r="V175" i="77" s="1"/>
  <c r="U174" i="77"/>
  <c r="V174" i="77" s="1"/>
  <c r="U173" i="77"/>
  <c r="V173" i="77" s="1"/>
  <c r="U172" i="77"/>
  <c r="V172" i="77" s="1"/>
  <c r="U171" i="77"/>
  <c r="V171" i="77" s="1"/>
  <c r="U170" i="77"/>
  <c r="V170" i="77" s="1"/>
  <c r="U169" i="77"/>
  <c r="V169" i="77" s="1"/>
  <c r="U168" i="77"/>
  <c r="V168" i="77" s="1"/>
  <c r="U167" i="77"/>
  <c r="V167" i="77" s="1"/>
  <c r="U166" i="77"/>
  <c r="V166" i="77" s="1"/>
  <c r="U165" i="77"/>
  <c r="V165" i="77" s="1"/>
  <c r="U164" i="77"/>
  <c r="V164" i="77" s="1"/>
  <c r="U163" i="77"/>
  <c r="V163" i="77" s="1"/>
  <c r="U162" i="77"/>
  <c r="V162" i="77" s="1"/>
  <c r="U161" i="77"/>
  <c r="V161" i="77" s="1"/>
  <c r="U160" i="77"/>
  <c r="V160" i="77" s="1"/>
  <c r="U159" i="77"/>
  <c r="V159" i="77" s="1"/>
  <c r="U158" i="77"/>
  <c r="V158" i="77" s="1"/>
  <c r="U157" i="77"/>
  <c r="V157" i="77" s="1"/>
  <c r="U156" i="77"/>
  <c r="V156" i="77" s="1"/>
  <c r="U155" i="77"/>
  <c r="V155" i="77" s="1"/>
  <c r="U154" i="77"/>
  <c r="V154" i="77" s="1"/>
  <c r="U153" i="77"/>
  <c r="V153" i="77" s="1"/>
  <c r="U152" i="77"/>
  <c r="V152" i="77" s="1"/>
  <c r="U151" i="77"/>
  <c r="V151" i="77" s="1"/>
  <c r="U150" i="77"/>
  <c r="V150" i="77" s="1"/>
  <c r="U149" i="77"/>
  <c r="V149" i="77" s="1"/>
  <c r="U148" i="77"/>
  <c r="V148" i="77" s="1"/>
  <c r="U147" i="77"/>
  <c r="V147" i="77" s="1"/>
  <c r="U146" i="77"/>
  <c r="V146" i="77" s="1"/>
  <c r="U145" i="77"/>
  <c r="V145" i="77" s="1"/>
  <c r="U144" i="77"/>
  <c r="V144" i="77" s="1"/>
  <c r="U143" i="77"/>
  <c r="V143" i="77" s="1"/>
  <c r="U142" i="77"/>
  <c r="V142" i="77" s="1"/>
  <c r="U141" i="77"/>
  <c r="V141" i="77" s="1"/>
  <c r="U140" i="77"/>
  <c r="V140" i="77" s="1"/>
  <c r="U139" i="77"/>
  <c r="V139" i="77" s="1"/>
  <c r="U138" i="77"/>
  <c r="V138" i="77" s="1"/>
  <c r="U137" i="77"/>
  <c r="V137" i="77" s="1"/>
  <c r="U136" i="77"/>
  <c r="V136" i="77" s="1"/>
  <c r="U135" i="77"/>
  <c r="V135" i="77" s="1"/>
  <c r="U134" i="77"/>
  <c r="V134" i="77" s="1"/>
  <c r="U133" i="77"/>
  <c r="V133" i="77" s="1"/>
  <c r="U132" i="77"/>
  <c r="V132" i="77" s="1"/>
  <c r="U131" i="77"/>
  <c r="V131" i="77" s="1"/>
  <c r="U130" i="77"/>
  <c r="V130" i="77" s="1"/>
  <c r="U129" i="77"/>
  <c r="V129" i="77" s="1"/>
  <c r="U128" i="77"/>
  <c r="V128" i="77" s="1"/>
  <c r="U127" i="77"/>
  <c r="V127" i="77" s="1"/>
  <c r="U126" i="77"/>
  <c r="V126" i="77" s="1"/>
  <c r="U125" i="77"/>
  <c r="V125" i="77" s="1"/>
  <c r="U124" i="77"/>
  <c r="V124" i="77" s="1"/>
  <c r="U123" i="77"/>
  <c r="V123" i="77" s="1"/>
  <c r="U122" i="77"/>
  <c r="V122" i="77" s="1"/>
  <c r="U121" i="77"/>
  <c r="V121" i="77" s="1"/>
  <c r="U120" i="77"/>
  <c r="V120" i="77" s="1"/>
  <c r="U119" i="77"/>
  <c r="V119" i="77" s="1"/>
  <c r="U118" i="77"/>
  <c r="V118" i="77" s="1"/>
  <c r="U117" i="77"/>
  <c r="V117" i="77" s="1"/>
  <c r="U116" i="77"/>
  <c r="V116" i="77" s="1"/>
  <c r="U115" i="77"/>
  <c r="V115" i="77" s="1"/>
  <c r="U114" i="77"/>
  <c r="V114" i="77" s="1"/>
  <c r="U113" i="77"/>
  <c r="V113" i="77" s="1"/>
  <c r="U112" i="77"/>
  <c r="V112" i="77" s="1"/>
  <c r="U111" i="77"/>
  <c r="V111" i="77" s="1"/>
  <c r="U110" i="77"/>
  <c r="V110" i="77" s="1"/>
  <c r="U109" i="77"/>
  <c r="V109" i="77" s="1"/>
  <c r="U108" i="77"/>
  <c r="V108" i="77" s="1"/>
  <c r="U107" i="77"/>
  <c r="V107" i="77" s="1"/>
  <c r="U106" i="77"/>
  <c r="V106" i="77" s="1"/>
  <c r="U105" i="77"/>
  <c r="V105" i="77" s="1"/>
  <c r="U104" i="77"/>
  <c r="V104" i="77" s="1"/>
  <c r="U103" i="77"/>
  <c r="V103" i="77" s="1"/>
  <c r="U102" i="77"/>
  <c r="V102" i="77" s="1"/>
  <c r="U101" i="77"/>
  <c r="V101" i="77" s="1"/>
  <c r="U100" i="77"/>
  <c r="V100" i="77" s="1"/>
  <c r="U99" i="77"/>
  <c r="V99" i="77" s="1"/>
  <c r="U98" i="77"/>
  <c r="V98" i="77" s="1"/>
  <c r="U97" i="77"/>
  <c r="V97" i="77" s="1"/>
  <c r="U96" i="77"/>
  <c r="V96" i="77" s="1"/>
  <c r="U95" i="77"/>
  <c r="V95" i="77" s="1"/>
  <c r="U94" i="77"/>
  <c r="V94" i="77" s="1"/>
  <c r="V93" i="77"/>
  <c r="U93" i="77"/>
  <c r="V92" i="77"/>
  <c r="U92" i="77"/>
  <c r="V91" i="77"/>
  <c r="U91" i="77"/>
  <c r="V90" i="77"/>
  <c r="U90" i="77"/>
  <c r="V89" i="77"/>
  <c r="U89" i="77"/>
  <c r="V88" i="77"/>
  <c r="U88" i="77"/>
  <c r="V87" i="77"/>
  <c r="U87" i="77"/>
  <c r="V86" i="77"/>
  <c r="U86" i="77"/>
  <c r="V85" i="77"/>
  <c r="U85" i="77"/>
  <c r="V84" i="77"/>
  <c r="U84" i="77"/>
  <c r="V83" i="77"/>
  <c r="U83" i="77"/>
  <c r="V82" i="77"/>
  <c r="U82" i="77"/>
  <c r="V81" i="77"/>
  <c r="U81" i="77"/>
  <c r="V80" i="77"/>
  <c r="U80" i="77"/>
  <c r="V79" i="77"/>
  <c r="U79" i="77"/>
  <c r="V78" i="77"/>
  <c r="U78" i="77"/>
  <c r="V77" i="77"/>
  <c r="U77" i="77"/>
  <c r="V76" i="77"/>
  <c r="U76" i="77"/>
  <c r="V75" i="77"/>
  <c r="U75" i="77"/>
  <c r="V74" i="77"/>
  <c r="U74" i="77"/>
  <c r="V73" i="77"/>
  <c r="U73" i="77"/>
  <c r="V72" i="77"/>
  <c r="U72" i="77"/>
  <c r="V71" i="77"/>
  <c r="U71" i="77"/>
  <c r="V70" i="77"/>
  <c r="U70" i="77"/>
  <c r="V69" i="77"/>
  <c r="U69" i="77"/>
  <c r="V68" i="77"/>
  <c r="U68" i="77"/>
  <c r="V67" i="77"/>
  <c r="U67" i="77"/>
  <c r="V66" i="77"/>
  <c r="U66" i="77"/>
  <c r="V65" i="77"/>
  <c r="U65" i="77"/>
  <c r="V64" i="77"/>
  <c r="U64" i="77"/>
  <c r="V63" i="77"/>
  <c r="U63" i="77"/>
  <c r="V62" i="77"/>
  <c r="U62" i="77"/>
  <c r="V61" i="77"/>
  <c r="U61" i="77"/>
  <c r="V60" i="77"/>
  <c r="U60" i="77"/>
  <c r="V59" i="77"/>
  <c r="U59" i="77"/>
  <c r="V58" i="77"/>
  <c r="U58" i="77"/>
  <c r="V57" i="77"/>
  <c r="U57" i="77"/>
  <c r="V56" i="77"/>
  <c r="U56" i="77"/>
  <c r="V55" i="77"/>
  <c r="U55" i="77"/>
  <c r="V54" i="77"/>
  <c r="U54" i="77"/>
  <c r="V53" i="77"/>
  <c r="U53" i="77"/>
  <c r="V52" i="77"/>
  <c r="U52" i="77"/>
  <c r="V51" i="77"/>
  <c r="U51" i="77"/>
  <c r="V50" i="77"/>
  <c r="U50" i="77"/>
  <c r="V49" i="77"/>
  <c r="U49" i="77"/>
  <c r="V48" i="77"/>
  <c r="U48" i="77"/>
  <c r="V47" i="77"/>
  <c r="U47" i="77"/>
  <c r="V46" i="77"/>
  <c r="U46" i="77"/>
  <c r="V45" i="77"/>
  <c r="U45" i="77"/>
  <c r="V44" i="77"/>
  <c r="U44" i="77"/>
  <c r="V43" i="77"/>
  <c r="U43" i="77"/>
  <c r="V42" i="77"/>
  <c r="U42" i="77"/>
  <c r="V41" i="77"/>
  <c r="U41" i="77"/>
  <c r="V40" i="77"/>
  <c r="U40" i="77"/>
  <c r="V39" i="77"/>
  <c r="U39" i="77"/>
  <c r="V38" i="77"/>
  <c r="U38" i="77"/>
  <c r="V37" i="77"/>
  <c r="U37" i="77"/>
  <c r="V36" i="77"/>
  <c r="U36" i="77"/>
  <c r="V35" i="77"/>
  <c r="U35" i="77"/>
  <c r="V34" i="77"/>
  <c r="U34" i="77"/>
  <c r="V33" i="77"/>
  <c r="U33" i="77"/>
  <c r="V32" i="77"/>
  <c r="U32" i="77"/>
  <c r="V31" i="77"/>
  <c r="U31" i="77"/>
  <c r="V30" i="77"/>
  <c r="U30" i="77"/>
  <c r="V29" i="77"/>
  <c r="U29" i="77"/>
  <c r="V28" i="77"/>
  <c r="U28" i="77"/>
  <c r="V27" i="77"/>
  <c r="U27" i="77"/>
  <c r="V26" i="77"/>
  <c r="U26" i="77"/>
  <c r="V25" i="77"/>
  <c r="U25" i="77"/>
  <c r="V24" i="77"/>
  <c r="U24" i="77"/>
  <c r="V23" i="77"/>
  <c r="U23" i="77"/>
  <c r="V22" i="77"/>
  <c r="U22" i="77"/>
  <c r="V21" i="77"/>
  <c r="U21" i="77"/>
  <c r="V20" i="77"/>
  <c r="U20" i="77"/>
  <c r="V19" i="77"/>
  <c r="U19" i="77"/>
  <c r="V18" i="77"/>
  <c r="U18" i="77"/>
  <c r="V17" i="77"/>
  <c r="U17" i="77"/>
  <c r="V16" i="77"/>
  <c r="U16" i="77"/>
  <c r="V15" i="77"/>
  <c r="U15" i="77"/>
  <c r="V14" i="77"/>
  <c r="U14" i="77"/>
  <c r="V13" i="77"/>
  <c r="U13" i="77"/>
  <c r="V12" i="77"/>
  <c r="U12" i="77"/>
  <c r="V11" i="77"/>
  <c r="U11" i="77"/>
  <c r="V10" i="77"/>
  <c r="U10" i="77"/>
  <c r="V9" i="77"/>
  <c r="U9" i="77"/>
  <c r="V8" i="77"/>
  <c r="U8" i="77"/>
  <c r="V7" i="77"/>
  <c r="U7" i="77"/>
  <c r="V6" i="77"/>
  <c r="U6" i="77"/>
  <c r="V5" i="77"/>
  <c r="U5" i="77"/>
  <c r="V4" i="77"/>
  <c r="U4" i="77"/>
  <c r="V3" i="77"/>
  <c r="U3" i="77"/>
  <c r="T263" i="77"/>
  <c r="S263" i="77"/>
  <c r="T262" i="77"/>
  <c r="S262" i="77"/>
  <c r="T261" i="77"/>
  <c r="S261" i="77"/>
  <c r="T260" i="77"/>
  <c r="S260" i="77"/>
  <c r="T259" i="77"/>
  <c r="S259" i="77"/>
  <c r="T258" i="77"/>
  <c r="S258" i="77"/>
  <c r="T257" i="77"/>
  <c r="S257" i="77"/>
  <c r="T256" i="77"/>
  <c r="S256" i="77"/>
  <c r="T255" i="77"/>
  <c r="S255" i="77"/>
  <c r="T254" i="77"/>
  <c r="S254" i="77"/>
  <c r="T253" i="77"/>
  <c r="S253" i="77"/>
  <c r="T252" i="77"/>
  <c r="S252" i="77"/>
  <c r="T251" i="77"/>
  <c r="S251" i="77"/>
  <c r="T250" i="77"/>
  <c r="S250" i="77"/>
  <c r="T249" i="77"/>
  <c r="S249" i="77"/>
  <c r="T248" i="77"/>
  <c r="S248" i="77"/>
  <c r="T247" i="77"/>
  <c r="S247" i="77"/>
  <c r="T246" i="77"/>
  <c r="S246" i="77"/>
  <c r="T245" i="77"/>
  <c r="S245" i="77"/>
  <c r="T244" i="77"/>
  <c r="S244" i="77"/>
  <c r="T243" i="77"/>
  <c r="S243" i="77"/>
  <c r="T242" i="77"/>
  <c r="S242" i="77"/>
  <c r="T241" i="77"/>
  <c r="S241" i="77"/>
  <c r="T240" i="77"/>
  <c r="S240" i="77"/>
  <c r="T239" i="77"/>
  <c r="S239" i="77"/>
  <c r="T238" i="77"/>
  <c r="S238" i="77"/>
  <c r="T237" i="77"/>
  <c r="S237" i="77"/>
  <c r="T236" i="77"/>
  <c r="S236" i="77"/>
  <c r="T235" i="77"/>
  <c r="S235" i="77"/>
  <c r="T234" i="77"/>
  <c r="S234" i="77"/>
  <c r="T233" i="77"/>
  <c r="S233" i="77"/>
  <c r="T232" i="77"/>
  <c r="S232" i="77"/>
  <c r="T231" i="77"/>
  <c r="S231" i="77"/>
  <c r="T230" i="77"/>
  <c r="S230" i="77"/>
  <c r="T229" i="77"/>
  <c r="S229" i="77"/>
  <c r="T228" i="77"/>
  <c r="S228" i="77"/>
  <c r="T227" i="77"/>
  <c r="S227" i="77"/>
  <c r="T226" i="77"/>
  <c r="S226" i="77"/>
  <c r="T225" i="77"/>
  <c r="S225" i="77"/>
  <c r="T224" i="77"/>
  <c r="S224" i="77"/>
  <c r="T223" i="77"/>
  <c r="S223" i="77"/>
  <c r="T222" i="77"/>
  <c r="S222" i="77"/>
  <c r="T221" i="77"/>
  <c r="S221" i="77"/>
  <c r="T220" i="77"/>
  <c r="S220" i="77"/>
  <c r="T219" i="77"/>
  <c r="S219" i="77"/>
  <c r="T218" i="77"/>
  <c r="S218" i="77"/>
  <c r="T217" i="77"/>
  <c r="S217" i="77"/>
  <c r="T216" i="77"/>
  <c r="S216" i="77"/>
  <c r="T215" i="77"/>
  <c r="S215" i="77"/>
  <c r="T214" i="77"/>
  <c r="S214" i="77"/>
  <c r="T213" i="77"/>
  <c r="S213" i="77"/>
  <c r="T212" i="77"/>
  <c r="S212" i="77"/>
  <c r="T211" i="77"/>
  <c r="S211" i="77"/>
  <c r="T210" i="77"/>
  <c r="S210" i="77"/>
  <c r="T209" i="77"/>
  <c r="S209" i="77"/>
  <c r="T208" i="77"/>
  <c r="S208" i="77"/>
  <c r="T207" i="77"/>
  <c r="S207" i="77"/>
  <c r="T206" i="77"/>
  <c r="S206" i="77"/>
  <c r="T205" i="77"/>
  <c r="S205" i="77"/>
  <c r="T204" i="77"/>
  <c r="S204" i="77"/>
  <c r="T203" i="77"/>
  <c r="S203" i="77"/>
  <c r="T202" i="77"/>
  <c r="S202" i="77"/>
  <c r="T201" i="77"/>
  <c r="S201" i="77"/>
  <c r="T200" i="77"/>
  <c r="S200" i="77"/>
  <c r="T199" i="77"/>
  <c r="S199" i="77"/>
  <c r="T198" i="77"/>
  <c r="S198" i="77"/>
  <c r="T197" i="77"/>
  <c r="S197" i="77"/>
  <c r="T196" i="77"/>
  <c r="S196" i="77"/>
  <c r="T195" i="77"/>
  <c r="S195" i="77"/>
  <c r="T194" i="77"/>
  <c r="S194" i="77"/>
  <c r="T193" i="77"/>
  <c r="S193" i="77"/>
  <c r="T192" i="77"/>
  <c r="S192" i="77"/>
  <c r="T191" i="77"/>
  <c r="S191" i="77"/>
  <c r="T190" i="77"/>
  <c r="S190" i="77"/>
  <c r="T189" i="77"/>
  <c r="S189" i="77"/>
  <c r="T188" i="77"/>
  <c r="S188" i="77"/>
  <c r="T187" i="77"/>
  <c r="S187" i="77"/>
  <c r="T186" i="77"/>
  <c r="S186" i="77"/>
  <c r="T185" i="77"/>
  <c r="S185" i="77"/>
  <c r="T184" i="77"/>
  <c r="S184" i="77"/>
  <c r="T183" i="77"/>
  <c r="S183" i="77"/>
  <c r="T182" i="77"/>
  <c r="S182" i="77"/>
  <c r="T181" i="77"/>
  <c r="S181" i="77"/>
  <c r="T180" i="77"/>
  <c r="S180" i="77"/>
  <c r="T179" i="77"/>
  <c r="S179" i="77"/>
  <c r="T178" i="77"/>
  <c r="S178" i="77"/>
  <c r="T177" i="77"/>
  <c r="S177" i="77"/>
  <c r="T176" i="77"/>
  <c r="S176" i="77"/>
  <c r="T175" i="77"/>
  <c r="S175" i="77"/>
  <c r="T174" i="77"/>
  <c r="S174" i="77"/>
  <c r="T173" i="77"/>
  <c r="S173" i="77"/>
  <c r="T172" i="77"/>
  <c r="S172" i="77"/>
  <c r="T171" i="77"/>
  <c r="S171" i="77"/>
  <c r="T170" i="77"/>
  <c r="S170" i="77"/>
  <c r="T169" i="77"/>
  <c r="S169" i="77"/>
  <c r="T168" i="77"/>
  <c r="S168" i="77"/>
  <c r="T167" i="77"/>
  <c r="S167" i="77"/>
  <c r="T166" i="77"/>
  <c r="S166" i="77"/>
  <c r="T165" i="77"/>
  <c r="S165" i="77"/>
  <c r="T164" i="77"/>
  <c r="S164" i="77"/>
  <c r="T163" i="77"/>
  <c r="S163" i="77"/>
  <c r="T162" i="77"/>
  <c r="S162" i="77"/>
  <c r="T161" i="77"/>
  <c r="S161" i="77"/>
  <c r="T160" i="77"/>
  <c r="S160" i="77"/>
  <c r="T159" i="77"/>
  <c r="S159" i="77"/>
  <c r="T158" i="77"/>
  <c r="S158" i="77"/>
  <c r="T157" i="77"/>
  <c r="S157" i="77"/>
  <c r="T156" i="77"/>
  <c r="S156" i="77"/>
  <c r="T155" i="77"/>
  <c r="S155" i="77"/>
  <c r="T154" i="77"/>
  <c r="S154" i="77"/>
  <c r="T153" i="77"/>
  <c r="S153" i="77"/>
  <c r="T152" i="77"/>
  <c r="S152" i="77"/>
  <c r="T151" i="77"/>
  <c r="S151" i="77"/>
  <c r="T150" i="77"/>
  <c r="S150" i="77"/>
  <c r="T149" i="77"/>
  <c r="S149" i="77"/>
  <c r="T148" i="77"/>
  <c r="S148" i="77"/>
  <c r="T147" i="77"/>
  <c r="S147" i="77"/>
  <c r="T146" i="77"/>
  <c r="S146" i="77"/>
  <c r="T145" i="77"/>
  <c r="S145" i="77"/>
  <c r="T144" i="77"/>
  <c r="S144" i="77"/>
  <c r="T143" i="77"/>
  <c r="S143" i="77"/>
  <c r="T142" i="77"/>
  <c r="S142" i="77"/>
  <c r="T141" i="77"/>
  <c r="S141" i="77"/>
  <c r="T140" i="77"/>
  <c r="S140" i="77"/>
  <c r="T139" i="77"/>
  <c r="S139" i="77"/>
  <c r="T138" i="77"/>
  <c r="S138" i="77"/>
  <c r="T137" i="77"/>
  <c r="S137" i="77"/>
  <c r="T136" i="77"/>
  <c r="S136" i="77"/>
  <c r="T135" i="77"/>
  <c r="S135" i="77"/>
  <c r="T134" i="77"/>
  <c r="S134" i="77"/>
  <c r="T133" i="77"/>
  <c r="S133" i="77"/>
  <c r="T132" i="77"/>
  <c r="S132" i="77"/>
  <c r="T131" i="77"/>
  <c r="S131" i="77"/>
  <c r="T130" i="77"/>
  <c r="S130" i="77"/>
  <c r="T129" i="77"/>
  <c r="S129" i="77"/>
  <c r="T128" i="77"/>
  <c r="S128" i="77"/>
  <c r="T127" i="77"/>
  <c r="S127" i="77"/>
  <c r="T126" i="77"/>
  <c r="S126" i="77"/>
  <c r="T125" i="77"/>
  <c r="S125" i="77"/>
  <c r="T124" i="77"/>
  <c r="S124" i="77"/>
  <c r="T123" i="77"/>
  <c r="S123" i="77"/>
  <c r="T122" i="77"/>
  <c r="S122" i="77"/>
  <c r="T121" i="77"/>
  <c r="S121" i="77"/>
  <c r="T120" i="77"/>
  <c r="S120" i="77"/>
  <c r="T119" i="77"/>
  <c r="S119" i="77"/>
  <c r="T118" i="77"/>
  <c r="S118" i="77"/>
  <c r="T117" i="77"/>
  <c r="S117" i="77"/>
  <c r="T116" i="77"/>
  <c r="S116" i="77"/>
  <c r="T115" i="77"/>
  <c r="S115" i="77"/>
  <c r="T114" i="77"/>
  <c r="S114" i="77"/>
  <c r="T113" i="77"/>
  <c r="S113" i="77"/>
  <c r="T112" i="77"/>
  <c r="S112" i="77"/>
  <c r="T111" i="77"/>
  <c r="S111" i="77"/>
  <c r="T110" i="77"/>
  <c r="S110" i="77"/>
  <c r="T109" i="77"/>
  <c r="S109" i="77"/>
  <c r="T108" i="77"/>
  <c r="S108" i="77"/>
  <c r="T107" i="77"/>
  <c r="S107" i="77"/>
  <c r="T106" i="77"/>
  <c r="S106" i="77"/>
  <c r="T105" i="77"/>
  <c r="S105" i="77"/>
  <c r="T104" i="77"/>
  <c r="S104" i="77"/>
  <c r="T103" i="77"/>
  <c r="S103" i="77"/>
  <c r="T102" i="77"/>
  <c r="S102" i="77"/>
  <c r="T101" i="77"/>
  <c r="S101" i="77"/>
  <c r="T100" i="77"/>
  <c r="S100" i="77"/>
  <c r="T99" i="77"/>
  <c r="S99" i="77"/>
  <c r="T98" i="77"/>
  <c r="S98" i="77"/>
  <c r="T97" i="77"/>
  <c r="S97" i="77"/>
  <c r="T96" i="77"/>
  <c r="S96" i="77"/>
  <c r="T95" i="77"/>
  <c r="S95" i="77"/>
  <c r="T94" i="77"/>
  <c r="S94" i="77"/>
  <c r="T93" i="77"/>
  <c r="S93" i="77"/>
  <c r="T92" i="77"/>
  <c r="S92" i="77"/>
  <c r="T91" i="77"/>
  <c r="S91" i="77"/>
  <c r="T90" i="77"/>
  <c r="S90" i="77"/>
  <c r="T89" i="77"/>
  <c r="S89" i="77"/>
  <c r="T88" i="77"/>
  <c r="S88" i="77"/>
  <c r="T87" i="77"/>
  <c r="S87" i="77"/>
  <c r="T86" i="77"/>
  <c r="S86" i="77"/>
  <c r="T85" i="77"/>
  <c r="S85" i="77"/>
  <c r="T84" i="77"/>
  <c r="S84" i="77"/>
  <c r="T83" i="77"/>
  <c r="S83" i="77"/>
  <c r="T82" i="77"/>
  <c r="S82" i="77"/>
  <c r="T81" i="77"/>
  <c r="S81" i="77"/>
  <c r="T80" i="77"/>
  <c r="S80" i="77"/>
  <c r="T79" i="77"/>
  <c r="S79" i="77"/>
  <c r="T78" i="77"/>
  <c r="S78" i="77"/>
  <c r="T77" i="77"/>
  <c r="S77" i="77"/>
  <c r="T76" i="77"/>
  <c r="S76" i="77"/>
  <c r="T75" i="77"/>
  <c r="S75" i="77"/>
  <c r="T74" i="77"/>
  <c r="S74" i="77"/>
  <c r="T73" i="77"/>
  <c r="S73" i="77"/>
  <c r="T72" i="77"/>
  <c r="S72" i="77"/>
  <c r="T71" i="77"/>
  <c r="S71" i="77"/>
  <c r="T70" i="77"/>
  <c r="S70" i="77"/>
  <c r="T69" i="77"/>
  <c r="S69" i="77"/>
  <c r="T68" i="77"/>
  <c r="S68" i="77"/>
  <c r="T67" i="77"/>
  <c r="S67" i="77"/>
  <c r="T66" i="77"/>
  <c r="S66" i="77"/>
  <c r="T65" i="77"/>
  <c r="S65" i="77"/>
  <c r="T64" i="77"/>
  <c r="S64" i="77"/>
  <c r="T63" i="77"/>
  <c r="S63" i="77"/>
  <c r="T62" i="77"/>
  <c r="S62" i="77"/>
  <c r="T61" i="77"/>
  <c r="S61" i="77"/>
  <c r="T60" i="77"/>
  <c r="S60" i="77"/>
  <c r="T59" i="77"/>
  <c r="S59" i="77"/>
  <c r="T58" i="77"/>
  <c r="S58" i="77"/>
  <c r="T57" i="77"/>
  <c r="S57" i="77"/>
  <c r="T56" i="77"/>
  <c r="S56" i="77"/>
  <c r="T55" i="77"/>
  <c r="S55" i="77"/>
  <c r="T54" i="77"/>
  <c r="S54" i="77"/>
  <c r="T53" i="77"/>
  <c r="S53" i="77"/>
  <c r="T52" i="77"/>
  <c r="S52" i="77"/>
  <c r="T51" i="77"/>
  <c r="S51" i="77"/>
  <c r="T50" i="77"/>
  <c r="S50" i="77"/>
  <c r="T49" i="77"/>
  <c r="S49" i="77"/>
  <c r="T48" i="77"/>
  <c r="S48" i="77"/>
  <c r="T47" i="77"/>
  <c r="S47" i="77"/>
  <c r="T46" i="77"/>
  <c r="S46" i="77"/>
  <c r="T45" i="77"/>
  <c r="S45" i="77"/>
  <c r="T44" i="77"/>
  <c r="S44" i="77"/>
  <c r="T43" i="77"/>
  <c r="S43" i="77"/>
  <c r="T42" i="77"/>
  <c r="S42" i="77"/>
  <c r="T41" i="77"/>
  <c r="S41" i="77"/>
  <c r="T40" i="77"/>
  <c r="S40" i="77"/>
  <c r="T39" i="77"/>
  <c r="S39" i="77"/>
  <c r="T38" i="77"/>
  <c r="S38" i="77"/>
  <c r="T37" i="77"/>
  <c r="S37" i="77"/>
  <c r="T36" i="77"/>
  <c r="S36" i="77"/>
  <c r="T35" i="77"/>
  <c r="S35" i="77"/>
  <c r="T34" i="77"/>
  <c r="S34" i="77"/>
  <c r="T33" i="77"/>
  <c r="S33" i="77"/>
  <c r="T32" i="77"/>
  <c r="S32" i="77"/>
  <c r="T31" i="77"/>
  <c r="S31" i="77"/>
  <c r="T30" i="77"/>
  <c r="S30" i="77"/>
  <c r="T29" i="77"/>
  <c r="S29" i="77"/>
  <c r="T28" i="77"/>
  <c r="S28" i="77"/>
  <c r="T27" i="77"/>
  <c r="S27" i="77"/>
  <c r="T26" i="77"/>
  <c r="S26" i="77"/>
  <c r="T25" i="77"/>
  <c r="S25" i="77"/>
  <c r="T24" i="77"/>
  <c r="S24" i="77"/>
  <c r="T23" i="77"/>
  <c r="S23" i="77"/>
  <c r="T22" i="77"/>
  <c r="S22" i="77"/>
  <c r="T21" i="77"/>
  <c r="S21" i="77"/>
  <c r="T20" i="77"/>
  <c r="S20" i="77"/>
  <c r="T19" i="77"/>
  <c r="S19" i="77"/>
  <c r="T18" i="77"/>
  <c r="S18" i="77"/>
  <c r="T17" i="77"/>
  <c r="S17" i="77"/>
  <c r="T16" i="77"/>
  <c r="S16" i="77"/>
  <c r="T15" i="77"/>
  <c r="S15" i="77"/>
  <c r="T14" i="77"/>
  <c r="S14" i="77"/>
  <c r="T13" i="77"/>
  <c r="S13" i="77"/>
  <c r="T12" i="77"/>
  <c r="S12" i="77"/>
  <c r="T11" i="77"/>
  <c r="S11" i="77"/>
  <c r="T10" i="77"/>
  <c r="S10" i="77"/>
  <c r="T9" i="77"/>
  <c r="S9" i="77"/>
  <c r="T8" i="77"/>
  <c r="S8" i="77"/>
  <c r="T7" i="77"/>
  <c r="S7" i="77"/>
  <c r="T6" i="77"/>
  <c r="S6" i="77"/>
  <c r="T5" i="77"/>
  <c r="S5" i="77"/>
  <c r="T4" i="77"/>
  <c r="S4" i="77"/>
  <c r="T3" i="77"/>
  <c r="S3" i="77"/>
  <c r="R263" i="77"/>
  <c r="Q263" i="77"/>
  <c r="R262" i="77"/>
  <c r="Q262" i="77"/>
  <c r="R261" i="77"/>
  <c r="Q261" i="77"/>
  <c r="R260" i="77"/>
  <c r="Q260" i="77"/>
  <c r="R259" i="77"/>
  <c r="Q259" i="77"/>
  <c r="R258" i="77"/>
  <c r="Q258" i="77"/>
  <c r="R257" i="77"/>
  <c r="Q257" i="77"/>
  <c r="R256" i="77"/>
  <c r="Q256" i="77"/>
  <c r="R255" i="77"/>
  <c r="Q255" i="77"/>
  <c r="R254" i="77"/>
  <c r="Q254" i="77"/>
  <c r="R253" i="77"/>
  <c r="Q253" i="77"/>
  <c r="R252" i="77"/>
  <c r="Q252" i="77"/>
  <c r="R251" i="77"/>
  <c r="Q251" i="77"/>
  <c r="R250" i="77"/>
  <c r="Q250" i="77"/>
  <c r="R249" i="77"/>
  <c r="Q249" i="77"/>
  <c r="R248" i="77"/>
  <c r="Q248" i="77"/>
  <c r="R247" i="77"/>
  <c r="Q247" i="77"/>
  <c r="R246" i="77"/>
  <c r="Q246" i="77"/>
  <c r="R245" i="77"/>
  <c r="Q245" i="77"/>
  <c r="R244" i="77"/>
  <c r="Q244" i="77"/>
  <c r="R243" i="77"/>
  <c r="Q243" i="77"/>
  <c r="R242" i="77"/>
  <c r="Q242" i="77"/>
  <c r="R241" i="77"/>
  <c r="Q241" i="77"/>
  <c r="R240" i="77"/>
  <c r="Q240" i="77"/>
  <c r="R239" i="77"/>
  <c r="Q239" i="77"/>
  <c r="R238" i="77"/>
  <c r="Q238" i="77"/>
  <c r="R237" i="77"/>
  <c r="Q237" i="77"/>
  <c r="R236" i="77"/>
  <c r="Q236" i="77"/>
  <c r="R235" i="77"/>
  <c r="Q235" i="77"/>
  <c r="R234" i="77"/>
  <c r="Q234" i="77"/>
  <c r="R233" i="77"/>
  <c r="Q233" i="77"/>
  <c r="R232" i="77"/>
  <c r="Q232" i="77"/>
  <c r="R231" i="77"/>
  <c r="Q231" i="77"/>
  <c r="R230" i="77"/>
  <c r="Q230" i="77"/>
  <c r="R229" i="77"/>
  <c r="Q229" i="77"/>
  <c r="R228" i="77"/>
  <c r="Q228" i="77"/>
  <c r="R227" i="77"/>
  <c r="Q227" i="77"/>
  <c r="R226" i="77"/>
  <c r="Q226" i="77"/>
  <c r="R225" i="77"/>
  <c r="Q225" i="77"/>
  <c r="R224" i="77"/>
  <c r="Q224" i="77"/>
  <c r="R223" i="77"/>
  <c r="Q223" i="77"/>
  <c r="R222" i="77"/>
  <c r="Q222" i="77"/>
  <c r="R221" i="77"/>
  <c r="Q221" i="77"/>
  <c r="R220" i="77"/>
  <c r="Q220" i="77"/>
  <c r="R219" i="77"/>
  <c r="Q219" i="77"/>
  <c r="R218" i="77"/>
  <c r="Q218" i="77"/>
  <c r="R217" i="77"/>
  <c r="Q217" i="77"/>
  <c r="R216" i="77"/>
  <c r="Q216" i="77"/>
  <c r="R215" i="77"/>
  <c r="Q215" i="77"/>
  <c r="R214" i="77"/>
  <c r="Q214" i="77"/>
  <c r="R213" i="77"/>
  <c r="Q213" i="77"/>
  <c r="R212" i="77"/>
  <c r="Q212" i="77"/>
  <c r="R211" i="77"/>
  <c r="Q211" i="77"/>
  <c r="R210" i="77"/>
  <c r="Q210" i="77"/>
  <c r="R209" i="77"/>
  <c r="Q209" i="77"/>
  <c r="R208" i="77"/>
  <c r="Q208" i="77"/>
  <c r="R207" i="77"/>
  <c r="Q207" i="77"/>
  <c r="R206" i="77"/>
  <c r="Q206" i="77"/>
  <c r="R205" i="77"/>
  <c r="Q205" i="77"/>
  <c r="R204" i="77"/>
  <c r="Q204" i="77"/>
  <c r="R203" i="77"/>
  <c r="Q203" i="77"/>
  <c r="R202" i="77"/>
  <c r="Q202" i="77"/>
  <c r="R201" i="77"/>
  <c r="Q201" i="77"/>
  <c r="R200" i="77"/>
  <c r="Q200" i="77"/>
  <c r="R199" i="77"/>
  <c r="Q199" i="77"/>
  <c r="R198" i="77"/>
  <c r="Q198" i="77"/>
  <c r="R197" i="77"/>
  <c r="Q197" i="77"/>
  <c r="R196" i="77"/>
  <c r="Q196" i="77"/>
  <c r="R195" i="77"/>
  <c r="Q195" i="77"/>
  <c r="R194" i="77"/>
  <c r="Q194" i="77"/>
  <c r="R193" i="77"/>
  <c r="Q193" i="77"/>
  <c r="R192" i="77"/>
  <c r="Q192" i="77"/>
  <c r="R191" i="77"/>
  <c r="Q191" i="77"/>
  <c r="R190" i="77"/>
  <c r="Q190" i="77"/>
  <c r="R189" i="77"/>
  <c r="Q189" i="77"/>
  <c r="R188" i="77"/>
  <c r="Q188" i="77"/>
  <c r="R187" i="77"/>
  <c r="Q187" i="77"/>
  <c r="R186" i="77"/>
  <c r="Q186" i="77"/>
  <c r="R185" i="77"/>
  <c r="Q185" i="77"/>
  <c r="R184" i="77"/>
  <c r="Q184" i="77"/>
  <c r="R183" i="77"/>
  <c r="Q183" i="77"/>
  <c r="R182" i="77"/>
  <c r="Q182" i="77"/>
  <c r="R181" i="77"/>
  <c r="Q181" i="77"/>
  <c r="R180" i="77"/>
  <c r="Q180" i="77"/>
  <c r="R179" i="77"/>
  <c r="Q179" i="77"/>
  <c r="R178" i="77"/>
  <c r="Q178" i="77"/>
  <c r="R177" i="77"/>
  <c r="Q177" i="77"/>
  <c r="R176" i="77"/>
  <c r="Q176" i="77"/>
  <c r="R175" i="77"/>
  <c r="Q175" i="77"/>
  <c r="R174" i="77"/>
  <c r="Q174" i="77"/>
  <c r="R173" i="77"/>
  <c r="Q173" i="77"/>
  <c r="R172" i="77"/>
  <c r="Q172" i="77"/>
  <c r="R171" i="77"/>
  <c r="Q171" i="77"/>
  <c r="R170" i="77"/>
  <c r="Q170" i="77"/>
  <c r="R169" i="77"/>
  <c r="Q169" i="77"/>
  <c r="R168" i="77"/>
  <c r="Q168" i="77"/>
  <c r="R167" i="77"/>
  <c r="Q167" i="77"/>
  <c r="R166" i="77"/>
  <c r="Q166" i="77"/>
  <c r="R165" i="77"/>
  <c r="Q165" i="77"/>
  <c r="R164" i="77"/>
  <c r="Q164" i="77"/>
  <c r="R163" i="77"/>
  <c r="Q163" i="77"/>
  <c r="R162" i="77"/>
  <c r="Q162" i="77"/>
  <c r="R161" i="77"/>
  <c r="Q161" i="77"/>
  <c r="R160" i="77"/>
  <c r="Q160" i="77"/>
  <c r="R159" i="77"/>
  <c r="Q159" i="77"/>
  <c r="R158" i="77"/>
  <c r="Q158" i="77"/>
  <c r="R157" i="77"/>
  <c r="Q157" i="77"/>
  <c r="R156" i="77"/>
  <c r="Q156" i="77"/>
  <c r="R155" i="77"/>
  <c r="Q155" i="77"/>
  <c r="R154" i="77"/>
  <c r="Q154" i="77"/>
  <c r="R153" i="77"/>
  <c r="Q153" i="77"/>
  <c r="R152" i="77"/>
  <c r="Q152" i="77"/>
  <c r="R151" i="77"/>
  <c r="Q151" i="77"/>
  <c r="R150" i="77"/>
  <c r="Q150" i="77"/>
  <c r="R149" i="77"/>
  <c r="Q149" i="77"/>
  <c r="R148" i="77"/>
  <c r="Q148" i="77"/>
  <c r="R147" i="77"/>
  <c r="Q147" i="77"/>
  <c r="R146" i="77"/>
  <c r="Q146" i="77"/>
  <c r="R145" i="77"/>
  <c r="Q145" i="77"/>
  <c r="R144" i="77"/>
  <c r="Q144" i="77"/>
  <c r="R143" i="77"/>
  <c r="Q143" i="77"/>
  <c r="R142" i="77"/>
  <c r="Q142" i="77"/>
  <c r="R141" i="77"/>
  <c r="Q141" i="77"/>
  <c r="R140" i="77"/>
  <c r="Q140" i="77"/>
  <c r="R139" i="77"/>
  <c r="Q139" i="77"/>
  <c r="R138" i="77"/>
  <c r="Q138" i="77"/>
  <c r="R137" i="77"/>
  <c r="Q137" i="77"/>
  <c r="R136" i="77"/>
  <c r="Q136" i="77"/>
  <c r="R135" i="77"/>
  <c r="Q135" i="77"/>
  <c r="R134" i="77"/>
  <c r="Q134" i="77"/>
  <c r="R133" i="77"/>
  <c r="Q133" i="77"/>
  <c r="R132" i="77"/>
  <c r="Q132" i="77"/>
  <c r="R131" i="77"/>
  <c r="Q131" i="77"/>
  <c r="R130" i="77"/>
  <c r="Q130" i="77"/>
  <c r="R129" i="77"/>
  <c r="Q129" i="77"/>
  <c r="R128" i="77"/>
  <c r="Q128" i="77"/>
  <c r="R127" i="77"/>
  <c r="Q127" i="77"/>
  <c r="R126" i="77"/>
  <c r="Q126" i="77"/>
  <c r="R125" i="77"/>
  <c r="Q125" i="77"/>
  <c r="R124" i="77"/>
  <c r="Q124" i="77"/>
  <c r="R123" i="77"/>
  <c r="Q123" i="77"/>
  <c r="R122" i="77"/>
  <c r="Q122" i="77"/>
  <c r="R121" i="77"/>
  <c r="Q121" i="77"/>
  <c r="R120" i="77"/>
  <c r="Q120" i="77"/>
  <c r="R119" i="77"/>
  <c r="Q119" i="77"/>
  <c r="R118" i="77"/>
  <c r="Q118" i="77"/>
  <c r="R117" i="77"/>
  <c r="Q117" i="77"/>
  <c r="R116" i="77"/>
  <c r="Q116" i="77"/>
  <c r="R115" i="77"/>
  <c r="Q115" i="77"/>
  <c r="R114" i="77"/>
  <c r="Q114" i="77"/>
  <c r="R113" i="77"/>
  <c r="Q113" i="77"/>
  <c r="R112" i="77"/>
  <c r="Q112" i="77"/>
  <c r="R111" i="77"/>
  <c r="Q111" i="77"/>
  <c r="R110" i="77"/>
  <c r="Q110" i="77"/>
  <c r="R109" i="77"/>
  <c r="Q109" i="77"/>
  <c r="R108" i="77"/>
  <c r="Q108" i="77"/>
  <c r="R107" i="77"/>
  <c r="Q107" i="77"/>
  <c r="R106" i="77"/>
  <c r="Q106" i="77"/>
  <c r="R105" i="77"/>
  <c r="Q105" i="77"/>
  <c r="R104" i="77"/>
  <c r="Q104" i="77"/>
  <c r="R103" i="77"/>
  <c r="Q103" i="77"/>
  <c r="R102" i="77"/>
  <c r="Q102" i="77"/>
  <c r="R101" i="77"/>
  <c r="Q101" i="77"/>
  <c r="R100" i="77"/>
  <c r="Q100" i="77"/>
  <c r="R99" i="77"/>
  <c r="Q99" i="77"/>
  <c r="R98" i="77"/>
  <c r="Q98" i="77"/>
  <c r="R97" i="77"/>
  <c r="Q97" i="77"/>
  <c r="R96" i="77"/>
  <c r="Q96" i="77"/>
  <c r="R95" i="77"/>
  <c r="Q95" i="77"/>
  <c r="R94" i="77"/>
  <c r="Q94" i="77"/>
  <c r="R93" i="77"/>
  <c r="Q93" i="77"/>
  <c r="R92" i="77"/>
  <c r="Q92" i="77"/>
  <c r="R91" i="77"/>
  <c r="Q91" i="77"/>
  <c r="R90" i="77"/>
  <c r="Q90" i="77"/>
  <c r="R89" i="77"/>
  <c r="Q89" i="77"/>
  <c r="R88" i="77"/>
  <c r="Q88" i="77"/>
  <c r="R87" i="77"/>
  <c r="Q87" i="77"/>
  <c r="R86" i="77"/>
  <c r="Q86" i="77"/>
  <c r="R85" i="77"/>
  <c r="Q85" i="77"/>
  <c r="R84" i="77"/>
  <c r="Q84" i="77"/>
  <c r="R83" i="77"/>
  <c r="Q83" i="77"/>
  <c r="R82" i="77"/>
  <c r="Q82" i="77"/>
  <c r="R81" i="77"/>
  <c r="Q81" i="77"/>
  <c r="R80" i="77"/>
  <c r="Q80" i="77"/>
  <c r="R79" i="77"/>
  <c r="Q79" i="77"/>
  <c r="R78" i="77"/>
  <c r="Q78" i="77"/>
  <c r="R77" i="77"/>
  <c r="Q77" i="77"/>
  <c r="R76" i="77"/>
  <c r="Q76" i="77"/>
  <c r="R75" i="77"/>
  <c r="Q75" i="77"/>
  <c r="R74" i="77"/>
  <c r="Q74" i="77"/>
  <c r="R73" i="77"/>
  <c r="Q73" i="77"/>
  <c r="R72" i="77"/>
  <c r="Q72" i="77"/>
  <c r="R71" i="77"/>
  <c r="Q71" i="77"/>
  <c r="R70" i="77"/>
  <c r="Q70" i="77"/>
  <c r="R69" i="77"/>
  <c r="Q69" i="77"/>
  <c r="R68" i="77"/>
  <c r="Q68" i="77"/>
  <c r="R67" i="77"/>
  <c r="Q67" i="77"/>
  <c r="R66" i="77"/>
  <c r="Q66" i="77"/>
  <c r="R65" i="77"/>
  <c r="Q65" i="77"/>
  <c r="R64" i="77"/>
  <c r="Q64" i="77"/>
  <c r="R63" i="77"/>
  <c r="Q63" i="77"/>
  <c r="R62" i="77"/>
  <c r="Q62" i="77"/>
  <c r="R61" i="77"/>
  <c r="Q61" i="77"/>
  <c r="R60" i="77"/>
  <c r="Q60" i="77"/>
  <c r="R59" i="77"/>
  <c r="Q59" i="77"/>
  <c r="R58" i="77"/>
  <c r="Q58" i="77"/>
  <c r="R57" i="77"/>
  <c r="Q57" i="77"/>
  <c r="R56" i="77"/>
  <c r="Q56" i="77"/>
  <c r="R55" i="77"/>
  <c r="Q55" i="77"/>
  <c r="R54" i="77"/>
  <c r="Q54" i="77"/>
  <c r="R53" i="77"/>
  <c r="Q53" i="77"/>
  <c r="R52" i="77"/>
  <c r="Q52" i="77"/>
  <c r="R51" i="77"/>
  <c r="Q51" i="77"/>
  <c r="R50" i="77"/>
  <c r="Q50" i="77"/>
  <c r="R49" i="77"/>
  <c r="Q49" i="77"/>
  <c r="R48" i="77"/>
  <c r="Q48" i="77"/>
  <c r="R47" i="77"/>
  <c r="Q47" i="77"/>
  <c r="R46" i="77"/>
  <c r="Q46" i="77"/>
  <c r="R45" i="77"/>
  <c r="Q45" i="77"/>
  <c r="R44" i="77"/>
  <c r="Q44" i="77"/>
  <c r="R43" i="77"/>
  <c r="Q43" i="77"/>
  <c r="R42" i="77"/>
  <c r="Q42" i="77"/>
  <c r="R41" i="77"/>
  <c r="Q41" i="77"/>
  <c r="R40" i="77"/>
  <c r="Q40" i="77"/>
  <c r="R39" i="77"/>
  <c r="Q39" i="77"/>
  <c r="R38" i="77"/>
  <c r="Q38" i="77"/>
  <c r="R37" i="77"/>
  <c r="Q37" i="77"/>
  <c r="R36" i="77"/>
  <c r="Q36" i="77"/>
  <c r="R35" i="77"/>
  <c r="Q35" i="77"/>
  <c r="R34" i="77"/>
  <c r="Q34" i="77"/>
  <c r="R33" i="77"/>
  <c r="Q33" i="77"/>
  <c r="R32" i="77"/>
  <c r="Q32" i="77"/>
  <c r="R31" i="77"/>
  <c r="Q31" i="77"/>
  <c r="R30" i="77"/>
  <c r="Q30" i="77"/>
  <c r="R29" i="77"/>
  <c r="Q29" i="77"/>
  <c r="R28" i="77"/>
  <c r="Q28" i="77"/>
  <c r="R27" i="77"/>
  <c r="Q27" i="77"/>
  <c r="R26" i="77"/>
  <c r="Q26" i="77"/>
  <c r="R25" i="77"/>
  <c r="Q25" i="77"/>
  <c r="R24" i="77"/>
  <c r="Q24" i="77"/>
  <c r="R23" i="77"/>
  <c r="Q23" i="77"/>
  <c r="R22" i="77"/>
  <c r="Q22" i="77"/>
  <c r="R21" i="77"/>
  <c r="Q21" i="77"/>
  <c r="R20" i="77"/>
  <c r="Q20" i="77"/>
  <c r="R19" i="77"/>
  <c r="Q19" i="77"/>
  <c r="R18" i="77"/>
  <c r="Q18" i="77"/>
  <c r="R17" i="77"/>
  <c r="Q17" i="77"/>
  <c r="R16" i="77"/>
  <c r="Q16" i="77"/>
  <c r="R15" i="77"/>
  <c r="Q15" i="77"/>
  <c r="R14" i="77"/>
  <c r="Q14" i="77"/>
  <c r="R13" i="77"/>
  <c r="Q13" i="77"/>
  <c r="R12" i="77"/>
  <c r="Q12" i="77"/>
  <c r="R11" i="77"/>
  <c r="Q11" i="77"/>
  <c r="R10" i="77"/>
  <c r="Q10" i="77"/>
  <c r="R9" i="77"/>
  <c r="Q9" i="77"/>
  <c r="R8" i="77"/>
  <c r="Q8" i="77"/>
  <c r="R7" i="77"/>
  <c r="Q7" i="77"/>
  <c r="R6" i="77"/>
  <c r="Q6" i="77"/>
  <c r="R5" i="77"/>
  <c r="Q5" i="77"/>
  <c r="R4" i="77"/>
  <c r="Q4" i="77"/>
  <c r="R3" i="77"/>
  <c r="Q3" i="77"/>
  <c r="C45" i="84"/>
  <c r="F120" i="78" s="1"/>
  <c r="I44" i="84"/>
  <c r="F112" i="79" s="1"/>
  <c r="C59" i="78"/>
  <c r="D41" i="75"/>
  <c r="H43" i="78"/>
  <c r="K59" i="78"/>
  <c r="E43" i="78"/>
  <c r="L42" i="75"/>
  <c r="F59" i="78"/>
  <c r="M41" i="75"/>
  <c r="H28" i="78"/>
  <c r="B60" i="78"/>
  <c r="E37" i="75"/>
  <c r="F41" i="75"/>
  <c r="G37" i="75"/>
  <c r="B37" i="75"/>
  <c r="K41" i="75"/>
  <c r="G47" i="78"/>
  <c r="G111" i="78"/>
  <c r="G42" i="75"/>
  <c r="G112" i="78"/>
  <c r="D42" i="75"/>
  <c r="G37" i="78"/>
  <c r="L41" i="75"/>
  <c r="G51" i="78"/>
  <c r="G94" i="78"/>
  <c r="G55" i="78"/>
  <c r="M24" i="78"/>
  <c r="H37" i="75"/>
  <c r="G107" i="78"/>
  <c r="G8" i="78"/>
  <c r="C37" i="75"/>
  <c r="G45" i="78"/>
  <c r="H24" i="78"/>
  <c r="G16" i="78"/>
  <c r="G91" i="78"/>
  <c r="G79" i="78"/>
  <c r="B42" i="75"/>
  <c r="G56" i="78"/>
  <c r="G32" i="78"/>
  <c r="G44" i="78"/>
  <c r="F37" i="75"/>
  <c r="G43" i="78"/>
  <c r="K43" i="78"/>
  <c r="G26" i="78"/>
  <c r="C42" i="75"/>
  <c r="G113" i="78"/>
  <c r="G33" i="78"/>
  <c r="G57" i="78"/>
  <c r="G89" i="78"/>
  <c r="G17" i="78"/>
  <c r="G93" i="78"/>
  <c r="K42" i="75"/>
  <c r="G71" i="78"/>
  <c r="G105" i="78"/>
  <c r="G62" i="78"/>
  <c r="F43" i="78"/>
  <c r="G86" i="78"/>
  <c r="G92" i="78"/>
  <c r="G23" i="78"/>
  <c r="G72" i="78"/>
  <c r="G75" i="78"/>
  <c r="G50" i="78"/>
  <c r="D37" i="75"/>
  <c r="F24" i="78"/>
  <c r="G110" i="78"/>
  <c r="F94" i="78"/>
  <c r="F59" i="75"/>
  <c r="G61" i="78"/>
  <c r="F97" i="75"/>
  <c r="F88" i="75"/>
  <c r="F29" i="78"/>
  <c r="G77" i="78"/>
  <c r="G64" i="78"/>
  <c r="C24" i="78"/>
  <c r="F23" i="78"/>
  <c r="F85" i="75"/>
  <c r="F100" i="75"/>
  <c r="F115" i="75"/>
  <c r="F78" i="78"/>
  <c r="G30" i="78"/>
  <c r="F63" i="75"/>
  <c r="F19" i="78"/>
  <c r="F81" i="75"/>
  <c r="F89" i="78"/>
  <c r="F45" i="78"/>
  <c r="F92" i="78"/>
  <c r="F9" i="75"/>
  <c r="G66" i="78"/>
  <c r="F107" i="75"/>
  <c r="F93" i="75"/>
  <c r="G12" i="78"/>
  <c r="F8" i="75"/>
  <c r="F112" i="78"/>
  <c r="F103" i="75"/>
  <c r="G90" i="78"/>
  <c r="F16" i="75"/>
  <c r="F102" i="75"/>
  <c r="F4" i="75"/>
  <c r="F103" i="78"/>
  <c r="F18" i="78"/>
  <c r="D24" i="78"/>
  <c r="F5" i="78"/>
  <c r="F94" i="75"/>
  <c r="F84" i="75"/>
  <c r="F109" i="78"/>
  <c r="F80" i="75"/>
  <c r="F34" i="78"/>
  <c r="F108" i="75"/>
  <c r="F13" i="75"/>
  <c r="G114" i="78"/>
  <c r="F65" i="78"/>
  <c r="F35" i="78"/>
  <c r="F12" i="75"/>
  <c r="F51" i="75"/>
  <c r="G70" i="78"/>
  <c r="F100" i="78"/>
  <c r="F42" i="78"/>
  <c r="F72" i="78"/>
  <c r="G21" i="78"/>
  <c r="F92" i="75"/>
  <c r="F12" i="78"/>
  <c r="J43" i="78"/>
  <c r="G15" i="78"/>
  <c r="F77" i="75"/>
  <c r="F41" i="78"/>
  <c r="F57" i="75"/>
  <c r="G35" i="78"/>
  <c r="F83" i="75"/>
  <c r="G99" i="78"/>
  <c r="F86" i="78"/>
  <c r="F81" i="78"/>
  <c r="F15" i="75"/>
  <c r="F80" i="78"/>
  <c r="G73" i="78"/>
  <c r="F93" i="78"/>
  <c r="F36" i="78"/>
  <c r="F95" i="78"/>
  <c r="F71" i="78"/>
  <c r="G76" i="78"/>
  <c r="G82" i="78"/>
  <c r="F56" i="75"/>
  <c r="G63" i="78"/>
  <c r="F7" i="78"/>
  <c r="G100" i="78"/>
  <c r="F61" i="78"/>
  <c r="F15" i="78"/>
  <c r="F113" i="75"/>
  <c r="F69" i="75"/>
  <c r="G69" i="78"/>
  <c r="E24" i="78"/>
  <c r="G97" i="78"/>
  <c r="F44" i="75"/>
  <c r="F111" i="75"/>
  <c r="F82" i="78"/>
  <c r="F66" i="78"/>
  <c r="F71" i="75"/>
  <c r="G68" i="78"/>
  <c r="F99" i="75"/>
  <c r="G27" i="78"/>
  <c r="F115" i="78"/>
  <c r="G38" i="78"/>
  <c r="F84" i="78"/>
  <c r="G85" i="78"/>
  <c r="G83" i="78"/>
  <c r="F18" i="75"/>
  <c r="G49" i="78"/>
  <c r="F101" i="75"/>
  <c r="F63" i="78"/>
  <c r="F82" i="75"/>
  <c r="F65" i="75"/>
  <c r="F116" i="75"/>
  <c r="F116" i="78"/>
  <c r="F58" i="75"/>
  <c r="F97" i="78"/>
  <c r="G98" i="78"/>
  <c r="G20" i="78"/>
  <c r="G103" i="78"/>
  <c r="G54" i="78"/>
  <c r="G6" i="78"/>
  <c r="G24" i="78"/>
  <c r="F86" i="75"/>
  <c r="F87" i="78"/>
  <c r="G101" i="78"/>
  <c r="F73" i="78"/>
  <c r="G18" i="78"/>
  <c r="F98" i="75"/>
  <c r="F114" i="75"/>
  <c r="F64" i="75"/>
  <c r="J24" i="78"/>
  <c r="F16" i="78"/>
  <c r="F14" i="75"/>
  <c r="F54" i="75"/>
  <c r="F77" i="78"/>
  <c r="F3" i="75"/>
  <c r="F25" i="75"/>
  <c r="F47" i="78"/>
  <c r="F60" i="75"/>
  <c r="F70" i="75"/>
  <c r="F21" i="75"/>
  <c r="F21" i="78"/>
  <c r="F62" i="78"/>
  <c r="G67" i="78"/>
  <c r="F96" i="78"/>
  <c r="F96" i="75"/>
  <c r="F79" i="78"/>
  <c r="F13" i="78"/>
  <c r="F4" i="78"/>
  <c r="M43" i="78"/>
  <c r="F90" i="75"/>
  <c r="F17" i="78"/>
  <c r="F69" i="78"/>
  <c r="F91" i="75"/>
  <c r="F38" i="75"/>
  <c r="G29" i="78"/>
  <c r="F95" i="75"/>
  <c r="F99" i="78"/>
  <c r="G46" i="78"/>
  <c r="G25" i="78"/>
  <c r="F104" i="78"/>
  <c r="F11" i="75"/>
  <c r="G22" i="78"/>
  <c r="G31" i="78"/>
  <c r="F73" i="75"/>
  <c r="G40" i="78"/>
  <c r="F112" i="75"/>
  <c r="F111" i="78"/>
  <c r="F51" i="78"/>
  <c r="G41" i="78"/>
  <c r="G81" i="78"/>
  <c r="F89" i="75"/>
  <c r="G84" i="78"/>
  <c r="F106" i="75"/>
  <c r="F45" i="75"/>
  <c r="F49" i="78"/>
  <c r="F61" i="75"/>
  <c r="G53" i="78"/>
  <c r="F88" i="78"/>
  <c r="G14" i="78"/>
  <c r="F7" i="75"/>
  <c r="G5" i="78"/>
  <c r="F67" i="78"/>
  <c r="F46" i="75"/>
  <c r="F44" i="78"/>
  <c r="F102" i="78"/>
  <c r="G4" i="78"/>
  <c r="G19" i="78"/>
  <c r="G104" i="78"/>
  <c r="F114" i="78"/>
  <c r="G7" i="78"/>
  <c r="F106" i="78"/>
  <c r="F10" i="78"/>
  <c r="F25" i="78"/>
  <c r="F83" i="78"/>
  <c r="G58" i="78"/>
  <c r="G106" i="78"/>
  <c r="G34" i="78"/>
  <c r="F50" i="75"/>
  <c r="F78" i="75"/>
  <c r="F87" i="75"/>
  <c r="G108" i="78"/>
  <c r="F6" i="78"/>
  <c r="F19" i="75"/>
  <c r="G109" i="78"/>
  <c r="G78" i="78"/>
  <c r="F49" i="75"/>
  <c r="F38" i="78"/>
  <c r="G9" i="78"/>
  <c r="D43" i="78"/>
  <c r="F105" i="78"/>
  <c r="F55" i="75"/>
  <c r="K24" i="78"/>
  <c r="F75" i="78"/>
  <c r="F40" i="78"/>
  <c r="G87" i="78"/>
  <c r="F26" i="78"/>
  <c r="F43" i="75"/>
  <c r="F17" i="75"/>
  <c r="F40" i="75"/>
  <c r="G13" i="78"/>
  <c r="G102" i="78"/>
  <c r="G10" i="78"/>
  <c r="F74" i="75"/>
  <c r="F20" i="78"/>
  <c r="F85" i="78"/>
  <c r="F66" i="75"/>
  <c r="F90" i="78"/>
  <c r="B24" i="78"/>
  <c r="G36" i="78"/>
  <c r="F67" i="75"/>
  <c r="F55" i="78"/>
  <c r="F105" i="75"/>
  <c r="G74" i="78"/>
  <c r="G42" i="78"/>
  <c r="G52" i="78"/>
  <c r="F22" i="78"/>
  <c r="F79" i="75"/>
  <c r="F56" i="78"/>
  <c r="G80" i="78"/>
  <c r="F27" i="78"/>
  <c r="F107" i="78"/>
  <c r="G88" i="78"/>
  <c r="G96" i="78"/>
  <c r="F109" i="75"/>
  <c r="F8" i="78"/>
  <c r="F53" i="78"/>
  <c r="F6" i="75"/>
  <c r="G65" i="78"/>
  <c r="F46" i="78"/>
  <c r="F68" i="75"/>
  <c r="F101" i="78"/>
  <c r="F33" i="78"/>
  <c r="F70" i="78"/>
  <c r="F30" i="78"/>
  <c r="F58" i="78"/>
  <c r="F52" i="78"/>
  <c r="F20" i="75"/>
  <c r="F39" i="75"/>
  <c r="F31" i="78"/>
  <c r="F75" i="75"/>
  <c r="F32" i="78"/>
  <c r="F68" i="78"/>
  <c r="F57" i="78"/>
  <c r="F5" i="75"/>
  <c r="F110" i="75"/>
  <c r="F14" i="78"/>
  <c r="F72" i="75"/>
  <c r="F104" i="75"/>
  <c r="F108" i="78"/>
  <c r="F113" i="78"/>
  <c r="F50" i="78"/>
  <c r="F37" i="78"/>
  <c r="G95" i="78"/>
  <c r="F3" i="78"/>
  <c r="F98" i="78"/>
  <c r="F76" i="75"/>
  <c r="F110" i="78"/>
  <c r="F62" i="75"/>
  <c r="F9" i="78"/>
  <c r="F119" i="75" l="1"/>
  <c r="F115" i="19"/>
  <c r="M229" i="77"/>
  <c r="H3" i="83"/>
  <c r="E65" i="75"/>
  <c r="E110" i="75"/>
  <c r="B24" i="79"/>
  <c r="H20" i="79"/>
  <c r="E50" i="75"/>
  <c r="E105" i="75"/>
  <c r="B25" i="79"/>
  <c r="E73" i="75"/>
  <c r="D29" i="79"/>
  <c r="E114" i="75"/>
  <c r="E98" i="19"/>
  <c r="C17" i="79"/>
  <c r="G20" i="79"/>
  <c r="J20" i="79"/>
  <c r="E79" i="75"/>
  <c r="F53" i="75"/>
  <c r="C29" i="79"/>
  <c r="B22" i="79"/>
  <c r="E101" i="75"/>
  <c r="E76" i="75"/>
  <c r="C27" i="79"/>
  <c r="E67" i="75"/>
  <c r="M20" i="79"/>
  <c r="D22" i="79"/>
  <c r="E44" i="75"/>
  <c r="C26" i="79"/>
  <c r="L20" i="79"/>
  <c r="E96" i="19"/>
  <c r="E75" i="75"/>
  <c r="E74" i="75"/>
  <c r="E99" i="75"/>
  <c r="E102" i="75"/>
  <c r="E112" i="75"/>
  <c r="E46" i="75"/>
  <c r="E86" i="75"/>
  <c r="C22" i="79"/>
  <c r="E78" i="75"/>
  <c r="F74" i="78"/>
  <c r="E94" i="75"/>
  <c r="E83" i="75"/>
  <c r="E51" i="75"/>
  <c r="E70" i="75"/>
  <c r="F20" i="79"/>
  <c r="E20" i="75"/>
  <c r="E69" i="75"/>
  <c r="E81" i="75"/>
  <c r="D24" i="79"/>
  <c r="E115" i="75"/>
  <c r="C28" i="79"/>
  <c r="E95" i="19"/>
  <c r="E107" i="75"/>
  <c r="E96" i="75"/>
  <c r="E71" i="75"/>
  <c r="D20" i="79"/>
  <c r="E89" i="75"/>
  <c r="E106" i="75"/>
  <c r="E84" i="75"/>
  <c r="E97" i="75"/>
  <c r="C24" i="79"/>
  <c r="B29" i="79"/>
  <c r="B26" i="79"/>
  <c r="C23" i="79"/>
  <c r="E27" i="79"/>
  <c r="B20" i="79"/>
  <c r="D23" i="79"/>
  <c r="E77" i="75"/>
  <c r="F64" i="78"/>
  <c r="E87" i="75"/>
  <c r="E113" i="75"/>
  <c r="D17" i="79"/>
  <c r="E82" i="75"/>
  <c r="E95" i="75"/>
  <c r="B19" i="79"/>
  <c r="E97" i="19"/>
  <c r="E68" i="75"/>
  <c r="E100" i="75"/>
  <c r="E116" i="75"/>
  <c r="E80" i="75"/>
  <c r="B28" i="79"/>
  <c r="E93" i="75"/>
  <c r="E85" i="75"/>
  <c r="E108" i="75"/>
  <c r="E64" i="75"/>
  <c r="E111" i="75"/>
  <c r="I20" i="79"/>
  <c r="D28" i="79"/>
  <c r="F54" i="78"/>
  <c r="E90" i="75"/>
  <c r="D27" i="79"/>
  <c r="E72" i="75"/>
  <c r="D26" i="79"/>
  <c r="E103" i="75"/>
  <c r="E104" i="75"/>
  <c r="B23" i="79"/>
  <c r="E91" i="75"/>
  <c r="K20" i="79"/>
  <c r="C19" i="79"/>
  <c r="E98" i="75"/>
  <c r="C25" i="79"/>
  <c r="E109" i="75"/>
  <c r="E28" i="79"/>
  <c r="E88" i="75"/>
  <c r="C20" i="79"/>
  <c r="B27" i="79"/>
  <c r="D25" i="79"/>
  <c r="F76" i="78"/>
  <c r="B17" i="79"/>
  <c r="F91" i="78"/>
  <c r="C45" i="83" l="1"/>
  <c r="I44" i="83"/>
  <c r="E92" i="75"/>
  <c r="E19" i="75"/>
  <c r="E66" i="75"/>
  <c r="E55" i="75"/>
  <c r="E54" i="75"/>
  <c r="E115" i="19" l="1"/>
  <c r="E120" i="78"/>
  <c r="E119" i="75"/>
  <c r="E112" i="79"/>
  <c r="E45" i="75"/>
  <c r="E8" i="75"/>
  <c r="E3" i="75"/>
  <c r="E18" i="75"/>
  <c r="E57" i="75"/>
  <c r="E12" i="75"/>
  <c r="E4" i="75"/>
  <c r="E56" i="75"/>
  <c r="E43" i="75"/>
  <c r="E39" i="75"/>
  <c r="E53" i="75"/>
  <c r="E21" i="75"/>
  <c r="E13" i="75"/>
  <c r="E40" i="75"/>
  <c r="E5" i="75"/>
  <c r="E6" i="75"/>
  <c r="E15" i="75"/>
  <c r="E60" i="75"/>
  <c r="E58" i="75"/>
  <c r="E59" i="75"/>
  <c r="E16" i="75"/>
  <c r="E63" i="75"/>
  <c r="E49" i="75"/>
  <c r="E9" i="75"/>
  <c r="E62" i="75"/>
  <c r="G28" i="77" l="1"/>
  <c r="H28" i="77" s="1"/>
  <c r="I28" i="77"/>
  <c r="J28" i="77" s="1"/>
  <c r="K28" i="77"/>
  <c r="L28" i="77"/>
  <c r="M28" i="77"/>
  <c r="N28" i="77" s="1"/>
  <c r="O28" i="77"/>
  <c r="P28" i="77" s="1"/>
  <c r="G29" i="77"/>
  <c r="H29" i="77" s="1"/>
  <c r="I29" i="77"/>
  <c r="J29" i="77" s="1"/>
  <c r="K29" i="77"/>
  <c r="L29" i="77" s="1"/>
  <c r="M29" i="77"/>
  <c r="N29" i="77"/>
  <c r="O29" i="77"/>
  <c r="P29" i="77" s="1"/>
  <c r="G30" i="77"/>
  <c r="H30" i="77" s="1"/>
  <c r="I30" i="77"/>
  <c r="J30" i="77" s="1"/>
  <c r="K30" i="77"/>
  <c r="L30" i="77"/>
  <c r="M30" i="77"/>
  <c r="N30" i="77" s="1"/>
  <c r="O30" i="77"/>
  <c r="P30" i="77" s="1"/>
  <c r="G31" i="77"/>
  <c r="H31" i="77" s="1"/>
  <c r="I31" i="77"/>
  <c r="J31" i="77"/>
  <c r="K31" i="77"/>
  <c r="L31" i="77" s="1"/>
  <c r="M31" i="77"/>
  <c r="N31" i="77" s="1"/>
  <c r="O31" i="77"/>
  <c r="P31" i="77" s="1"/>
  <c r="G32" i="77"/>
  <c r="H32" i="77"/>
  <c r="I32" i="77"/>
  <c r="J32" i="77" s="1"/>
  <c r="K32" i="77"/>
  <c r="L32" i="77" s="1"/>
  <c r="M32" i="77"/>
  <c r="N32" i="77" s="1"/>
  <c r="O32" i="77"/>
  <c r="P32" i="77"/>
  <c r="G33" i="77"/>
  <c r="H33" i="77" s="1"/>
  <c r="I33" i="77"/>
  <c r="J33" i="77" s="1"/>
  <c r="K33" i="77"/>
  <c r="L33" i="77" s="1"/>
  <c r="M33" i="77"/>
  <c r="N33" i="77"/>
  <c r="O33" i="77"/>
  <c r="P33" i="77" s="1"/>
  <c r="G34" i="77"/>
  <c r="H34" i="77" s="1"/>
  <c r="I34" i="77"/>
  <c r="J34" i="77" s="1"/>
  <c r="K34" i="77"/>
  <c r="L34" i="77"/>
  <c r="M34" i="77"/>
  <c r="N34" i="77" s="1"/>
  <c r="O34" i="77"/>
  <c r="P34" i="77" s="1"/>
  <c r="G35" i="77"/>
  <c r="H35" i="77" s="1"/>
  <c r="I35" i="77"/>
  <c r="J35" i="77"/>
  <c r="K35" i="77"/>
  <c r="L35" i="77" s="1"/>
  <c r="M35" i="77"/>
  <c r="N35" i="77" s="1"/>
  <c r="O35" i="77"/>
  <c r="P35" i="77" s="1"/>
  <c r="G36" i="77"/>
  <c r="H36" i="77"/>
  <c r="I36" i="77"/>
  <c r="J36" i="77" s="1"/>
  <c r="K36" i="77"/>
  <c r="L36" i="77" s="1"/>
  <c r="M36" i="77"/>
  <c r="N36" i="77" s="1"/>
  <c r="O36" i="77"/>
  <c r="P36" i="77"/>
  <c r="G37" i="77"/>
  <c r="H37" i="77" s="1"/>
  <c r="I37" i="77"/>
  <c r="J37" i="77" s="1"/>
  <c r="K37" i="77"/>
  <c r="L37" i="77" s="1"/>
  <c r="M37" i="77"/>
  <c r="N37" i="77"/>
  <c r="O37" i="77"/>
  <c r="P37" i="77" s="1"/>
  <c r="G38" i="77"/>
  <c r="H38" i="77" s="1"/>
  <c r="I38" i="77"/>
  <c r="J38" i="77" s="1"/>
  <c r="K38" i="77"/>
  <c r="L38" i="77"/>
  <c r="M38" i="77"/>
  <c r="N38" i="77" s="1"/>
  <c r="O38" i="77"/>
  <c r="P38" i="77" s="1"/>
  <c r="G39" i="77"/>
  <c r="H39" i="77" s="1"/>
  <c r="I39" i="77"/>
  <c r="J39" i="77"/>
  <c r="K39" i="77"/>
  <c r="L39" i="77" s="1"/>
  <c r="M39" i="77"/>
  <c r="N39" i="77" s="1"/>
  <c r="O39" i="77"/>
  <c r="P39" i="77" s="1"/>
  <c r="G40" i="77"/>
  <c r="H40" i="77"/>
  <c r="I40" i="77"/>
  <c r="J40" i="77" s="1"/>
  <c r="K40" i="77"/>
  <c r="L40" i="77" s="1"/>
  <c r="M40" i="77"/>
  <c r="N40" i="77" s="1"/>
  <c r="O40" i="77"/>
  <c r="P40" i="77"/>
  <c r="G41" i="77"/>
  <c r="H41" i="77" s="1"/>
  <c r="I41" i="77"/>
  <c r="J41" i="77" s="1"/>
  <c r="K41" i="77"/>
  <c r="L41" i="77" s="1"/>
  <c r="M41" i="77"/>
  <c r="N41" i="77"/>
  <c r="O41" i="77"/>
  <c r="P41" i="77" s="1"/>
  <c r="G42" i="77"/>
  <c r="H42" i="77" s="1"/>
  <c r="I42" i="77"/>
  <c r="J42" i="77" s="1"/>
  <c r="K42" i="77"/>
  <c r="L42" i="77"/>
  <c r="M42" i="77"/>
  <c r="N42" i="77" s="1"/>
  <c r="O42" i="77"/>
  <c r="P42" i="77" s="1"/>
  <c r="G43" i="77"/>
  <c r="H43" i="77" s="1"/>
  <c r="I43" i="77"/>
  <c r="J43" i="77"/>
  <c r="K43" i="77"/>
  <c r="L43" i="77" s="1"/>
  <c r="M43" i="77"/>
  <c r="N43" i="77" s="1"/>
  <c r="O43" i="77"/>
  <c r="P43" i="77" s="1"/>
  <c r="G44" i="77"/>
  <c r="H44" i="77" s="1"/>
  <c r="I44" i="77"/>
  <c r="J44" i="77" s="1"/>
  <c r="K44" i="77"/>
  <c r="L44" i="77"/>
  <c r="M44" i="77"/>
  <c r="N44" i="77" s="1"/>
  <c r="O44" i="77"/>
  <c r="P44" i="77" s="1"/>
  <c r="G45" i="77"/>
  <c r="H45" i="77" s="1"/>
  <c r="I45" i="77"/>
  <c r="J45" i="77" s="1"/>
  <c r="K45" i="77"/>
  <c r="L45" i="77" s="1"/>
  <c r="M45" i="77"/>
  <c r="N45" i="77"/>
  <c r="O45" i="77"/>
  <c r="P45" i="77" s="1"/>
  <c r="G46" i="77"/>
  <c r="H46" i="77" s="1"/>
  <c r="I46" i="77"/>
  <c r="J46" i="77" s="1"/>
  <c r="K46" i="77"/>
  <c r="L46" i="77"/>
  <c r="M46" i="77"/>
  <c r="N46" i="77" s="1"/>
  <c r="O46" i="77"/>
  <c r="P46" i="77" s="1"/>
  <c r="G47" i="77"/>
  <c r="H47" i="77" s="1"/>
  <c r="I47" i="77"/>
  <c r="J47" i="77"/>
  <c r="K47" i="77"/>
  <c r="L47" i="77" s="1"/>
  <c r="M47" i="77"/>
  <c r="N47" i="77" s="1"/>
  <c r="O47" i="77"/>
  <c r="P47" i="77" s="1"/>
  <c r="G48" i="77"/>
  <c r="H48" i="77"/>
  <c r="I48" i="77"/>
  <c r="J48" i="77" s="1"/>
  <c r="K48" i="77"/>
  <c r="L48" i="77" s="1"/>
  <c r="M48" i="77"/>
  <c r="N48" i="77" s="1"/>
  <c r="O48" i="77"/>
  <c r="P48" i="77"/>
  <c r="G49" i="77"/>
  <c r="H49" i="77" s="1"/>
  <c r="I49" i="77"/>
  <c r="J49" i="77" s="1"/>
  <c r="K49" i="77"/>
  <c r="L49" i="77" s="1"/>
  <c r="M49" i="77"/>
  <c r="N49" i="77" s="1"/>
  <c r="O49" i="77"/>
  <c r="P49" i="77" s="1"/>
  <c r="G50" i="77"/>
  <c r="H50" i="77" s="1"/>
  <c r="I50" i="77"/>
  <c r="J50" i="77" s="1"/>
  <c r="K50" i="77"/>
  <c r="L50" i="77" s="1"/>
  <c r="M50" i="77"/>
  <c r="N50" i="77" s="1"/>
  <c r="O50" i="77"/>
  <c r="P50" i="77" s="1"/>
  <c r="G51" i="77"/>
  <c r="H51" i="77" s="1"/>
  <c r="I51" i="77"/>
  <c r="J51" i="77" s="1"/>
  <c r="K51" i="77"/>
  <c r="L51" i="77" s="1"/>
  <c r="M51" i="77"/>
  <c r="N51" i="77" s="1"/>
  <c r="O51" i="77"/>
  <c r="P51" i="77" s="1"/>
  <c r="G52" i="77"/>
  <c r="H52" i="77"/>
  <c r="I52" i="77"/>
  <c r="J52" i="77" s="1"/>
  <c r="K52" i="77"/>
  <c r="L52" i="77" s="1"/>
  <c r="M52" i="77"/>
  <c r="N52" i="77" s="1"/>
  <c r="O52" i="77"/>
  <c r="P52" i="77" s="1"/>
  <c r="G53" i="77"/>
  <c r="H53" i="77" s="1"/>
  <c r="I53" i="77"/>
  <c r="J53" i="77" s="1"/>
  <c r="K53" i="77"/>
  <c r="L53" i="77" s="1"/>
  <c r="M53" i="77"/>
  <c r="N53" i="77" s="1"/>
  <c r="O53" i="77"/>
  <c r="P53" i="77" s="1"/>
  <c r="G54" i="77"/>
  <c r="H54" i="77" s="1"/>
  <c r="I54" i="77"/>
  <c r="J54" i="77" s="1"/>
  <c r="K54" i="77"/>
  <c r="L54" i="77" s="1"/>
  <c r="M54" i="77"/>
  <c r="N54" i="77" s="1"/>
  <c r="O54" i="77"/>
  <c r="P54" i="77" s="1"/>
  <c r="G55" i="77"/>
  <c r="H55" i="77" s="1"/>
  <c r="I55" i="77"/>
  <c r="J55" i="77"/>
  <c r="K55" i="77"/>
  <c r="L55" i="77" s="1"/>
  <c r="M55" i="77"/>
  <c r="N55" i="77" s="1"/>
  <c r="O55" i="77"/>
  <c r="P55" i="77" s="1"/>
  <c r="G56" i="77"/>
  <c r="H56" i="77" s="1"/>
  <c r="I56" i="77"/>
  <c r="J56" i="77" s="1"/>
  <c r="K56" i="77"/>
  <c r="L56" i="77" s="1"/>
  <c r="M56" i="77"/>
  <c r="N56" i="77" s="1"/>
  <c r="O56" i="77"/>
  <c r="P56" i="77" s="1"/>
  <c r="G57" i="77"/>
  <c r="H57" i="77" s="1"/>
  <c r="I57" i="77"/>
  <c r="J57" i="77" s="1"/>
  <c r="K57" i="77"/>
  <c r="L57" i="77" s="1"/>
  <c r="M57" i="77"/>
  <c r="N57" i="77" s="1"/>
  <c r="O57" i="77"/>
  <c r="P57" i="77" s="1"/>
  <c r="G58" i="77"/>
  <c r="H58" i="77" s="1"/>
  <c r="I58" i="77"/>
  <c r="J58" i="77" s="1"/>
  <c r="K58" i="77"/>
  <c r="L58" i="77"/>
  <c r="M58" i="77"/>
  <c r="N58" i="77" s="1"/>
  <c r="O58" i="77"/>
  <c r="P58" i="77" s="1"/>
  <c r="G59" i="77"/>
  <c r="H59" i="77" s="1"/>
  <c r="I59" i="77"/>
  <c r="J59" i="77" s="1"/>
  <c r="K59" i="77"/>
  <c r="L59" i="77" s="1"/>
  <c r="M59" i="77"/>
  <c r="N59" i="77" s="1"/>
  <c r="O59" i="77"/>
  <c r="P59" i="77" s="1"/>
  <c r="G60" i="77"/>
  <c r="H60" i="77" s="1"/>
  <c r="I60" i="77"/>
  <c r="J60" i="77" s="1"/>
  <c r="K60" i="77"/>
  <c r="L60" i="77" s="1"/>
  <c r="M60" i="77"/>
  <c r="N60" i="77" s="1"/>
  <c r="O60" i="77"/>
  <c r="P60" i="77" s="1"/>
  <c r="G61" i="77"/>
  <c r="H61" i="77" s="1"/>
  <c r="I61" i="77"/>
  <c r="J61" i="77" s="1"/>
  <c r="K61" i="77"/>
  <c r="L61" i="77" s="1"/>
  <c r="M61" i="77"/>
  <c r="N61" i="77"/>
  <c r="O61" i="77"/>
  <c r="P61" i="77" s="1"/>
  <c r="G62" i="77"/>
  <c r="H62" i="77" s="1"/>
  <c r="I62" i="77"/>
  <c r="J62" i="77" s="1"/>
  <c r="K62" i="77"/>
  <c r="L62" i="77" s="1"/>
  <c r="M62" i="77"/>
  <c r="N62" i="77" s="1"/>
  <c r="O62" i="77"/>
  <c r="P62" i="77" s="1"/>
  <c r="G63" i="77"/>
  <c r="H63" i="77" s="1"/>
  <c r="I63" i="77"/>
  <c r="J63" i="77" s="1"/>
  <c r="K63" i="77"/>
  <c r="L63" i="77" s="1"/>
  <c r="M63" i="77"/>
  <c r="N63" i="77" s="1"/>
  <c r="O63" i="77"/>
  <c r="P63" i="77" s="1"/>
  <c r="G64" i="77"/>
  <c r="H64" i="77" s="1"/>
  <c r="I64" i="77"/>
  <c r="J64" i="77" s="1"/>
  <c r="K64" i="77"/>
  <c r="L64" i="77" s="1"/>
  <c r="M64" i="77"/>
  <c r="N64" i="77" s="1"/>
  <c r="O64" i="77"/>
  <c r="P64" i="77" s="1"/>
  <c r="G65" i="77"/>
  <c r="H65" i="77" s="1"/>
  <c r="I65" i="77"/>
  <c r="J65" i="77" s="1"/>
  <c r="K65" i="77"/>
  <c r="L65" i="77" s="1"/>
  <c r="M65" i="77"/>
  <c r="N65" i="77" s="1"/>
  <c r="O65" i="77"/>
  <c r="P65" i="77" s="1"/>
  <c r="G66" i="77"/>
  <c r="H66" i="77" s="1"/>
  <c r="I66" i="77"/>
  <c r="J66" i="77" s="1"/>
  <c r="K66" i="77"/>
  <c r="L66" i="77" s="1"/>
  <c r="M66" i="77"/>
  <c r="N66" i="77" s="1"/>
  <c r="O66" i="77"/>
  <c r="P66" i="77" s="1"/>
  <c r="G67" i="77"/>
  <c r="H67" i="77" s="1"/>
  <c r="I67" i="77"/>
  <c r="J67" i="77" s="1"/>
  <c r="K67" i="77"/>
  <c r="L67" i="77" s="1"/>
  <c r="M67" i="77"/>
  <c r="N67" i="77" s="1"/>
  <c r="O67" i="77"/>
  <c r="P67" i="77" s="1"/>
  <c r="G68" i="77"/>
  <c r="H68" i="77" s="1"/>
  <c r="I68" i="77"/>
  <c r="J68" i="77" s="1"/>
  <c r="K68" i="77"/>
  <c r="L68" i="77" s="1"/>
  <c r="M68" i="77"/>
  <c r="N68" i="77" s="1"/>
  <c r="O68" i="77"/>
  <c r="P68" i="77" s="1"/>
  <c r="G69" i="77"/>
  <c r="H69" i="77" s="1"/>
  <c r="I69" i="77"/>
  <c r="J69" i="77" s="1"/>
  <c r="K69" i="77"/>
  <c r="L69" i="77" s="1"/>
  <c r="M69" i="77"/>
  <c r="N69" i="77" s="1"/>
  <c r="O69" i="77"/>
  <c r="P69" i="77" s="1"/>
  <c r="G70" i="77"/>
  <c r="H70" i="77" s="1"/>
  <c r="I70" i="77"/>
  <c r="J70" i="77" s="1"/>
  <c r="K70" i="77"/>
  <c r="L70" i="77" s="1"/>
  <c r="M70" i="77"/>
  <c r="N70" i="77" s="1"/>
  <c r="O70" i="77"/>
  <c r="P70" i="77" s="1"/>
  <c r="G71" i="77"/>
  <c r="H71" i="77" s="1"/>
  <c r="I71" i="77"/>
  <c r="J71" i="77" s="1"/>
  <c r="K71" i="77"/>
  <c r="L71" i="77" s="1"/>
  <c r="M71" i="77"/>
  <c r="N71" i="77" s="1"/>
  <c r="O71" i="77"/>
  <c r="P71" i="77" s="1"/>
  <c r="G72" i="77"/>
  <c r="H72" i="77" s="1"/>
  <c r="I72" i="77"/>
  <c r="J72" i="77" s="1"/>
  <c r="K72" i="77"/>
  <c r="L72" i="77" s="1"/>
  <c r="M72" i="77"/>
  <c r="N72" i="77" s="1"/>
  <c r="O72" i="77"/>
  <c r="P72" i="77" s="1"/>
  <c r="G73" i="77"/>
  <c r="H73" i="77" s="1"/>
  <c r="I73" i="77"/>
  <c r="J73" i="77" s="1"/>
  <c r="K73" i="77"/>
  <c r="L73" i="77" s="1"/>
  <c r="M73" i="77"/>
  <c r="N73" i="77" s="1"/>
  <c r="O73" i="77"/>
  <c r="P73" i="77" s="1"/>
  <c r="G74" i="77"/>
  <c r="H74" i="77" s="1"/>
  <c r="I74" i="77"/>
  <c r="J74" i="77" s="1"/>
  <c r="K74" i="77"/>
  <c r="L74" i="77" s="1"/>
  <c r="M74" i="77"/>
  <c r="N74" i="77" s="1"/>
  <c r="O74" i="77"/>
  <c r="P74" i="77" s="1"/>
  <c r="G75" i="77"/>
  <c r="H75" i="77" s="1"/>
  <c r="I75" i="77"/>
  <c r="J75" i="77" s="1"/>
  <c r="K75" i="77"/>
  <c r="L75" i="77" s="1"/>
  <c r="M75" i="77"/>
  <c r="N75" i="77" s="1"/>
  <c r="O75" i="77"/>
  <c r="P75" i="77" s="1"/>
  <c r="G76" i="77"/>
  <c r="H76" i="77" s="1"/>
  <c r="I76" i="77"/>
  <c r="J76" i="77" s="1"/>
  <c r="K76" i="77"/>
  <c r="L76" i="77" s="1"/>
  <c r="M76" i="77"/>
  <c r="N76" i="77" s="1"/>
  <c r="O76" i="77"/>
  <c r="P76" i="77" s="1"/>
  <c r="G77" i="77"/>
  <c r="H77" i="77" s="1"/>
  <c r="I77" i="77"/>
  <c r="J77" i="77" s="1"/>
  <c r="K77" i="77"/>
  <c r="L77" i="77" s="1"/>
  <c r="M77" i="77"/>
  <c r="N77" i="77" s="1"/>
  <c r="O77" i="77"/>
  <c r="P77" i="77" s="1"/>
  <c r="G78" i="77"/>
  <c r="H78" i="77" s="1"/>
  <c r="I78" i="77"/>
  <c r="J78" i="77" s="1"/>
  <c r="K78" i="77"/>
  <c r="L78" i="77" s="1"/>
  <c r="M78" i="77"/>
  <c r="N78" i="77" s="1"/>
  <c r="O78" i="77"/>
  <c r="P78" i="77" s="1"/>
  <c r="G79" i="77"/>
  <c r="H79" i="77" s="1"/>
  <c r="I79" i="77"/>
  <c r="J79" i="77" s="1"/>
  <c r="K79" i="77"/>
  <c r="L79" i="77" s="1"/>
  <c r="M79" i="77"/>
  <c r="N79" i="77" s="1"/>
  <c r="O79" i="77"/>
  <c r="P79" i="77" s="1"/>
  <c r="G80" i="77"/>
  <c r="H80" i="77" s="1"/>
  <c r="I80" i="77"/>
  <c r="J80" i="77" s="1"/>
  <c r="K80" i="77"/>
  <c r="L80" i="77" s="1"/>
  <c r="M80" i="77"/>
  <c r="N80" i="77" s="1"/>
  <c r="O80" i="77"/>
  <c r="P80" i="77" s="1"/>
  <c r="G81" i="77"/>
  <c r="H81" i="77" s="1"/>
  <c r="I81" i="77"/>
  <c r="J81" i="77" s="1"/>
  <c r="K81" i="77"/>
  <c r="L81" i="77" s="1"/>
  <c r="M81" i="77"/>
  <c r="N81" i="77" s="1"/>
  <c r="O81" i="77"/>
  <c r="P81" i="77" s="1"/>
  <c r="G82" i="77"/>
  <c r="H82" i="77" s="1"/>
  <c r="I82" i="77"/>
  <c r="J82" i="77" s="1"/>
  <c r="K82" i="77"/>
  <c r="L82" i="77" s="1"/>
  <c r="M82" i="77"/>
  <c r="N82" i="77" s="1"/>
  <c r="O82" i="77"/>
  <c r="P82" i="77" s="1"/>
  <c r="G83" i="77"/>
  <c r="H83" i="77" s="1"/>
  <c r="I83" i="77"/>
  <c r="J83" i="77" s="1"/>
  <c r="K83" i="77"/>
  <c r="L83" i="77" s="1"/>
  <c r="M83" i="77"/>
  <c r="N83" i="77" s="1"/>
  <c r="O83" i="77"/>
  <c r="P83" i="77" s="1"/>
  <c r="G84" i="77"/>
  <c r="H84" i="77" s="1"/>
  <c r="I84" i="77"/>
  <c r="J84" i="77" s="1"/>
  <c r="K84" i="77"/>
  <c r="L84" i="77" s="1"/>
  <c r="M84" i="77"/>
  <c r="N84" i="77" s="1"/>
  <c r="O84" i="77"/>
  <c r="P84" i="77" s="1"/>
  <c r="G85" i="77"/>
  <c r="H85" i="77" s="1"/>
  <c r="I85" i="77"/>
  <c r="J85" i="77" s="1"/>
  <c r="K85" i="77"/>
  <c r="L85" i="77" s="1"/>
  <c r="M85" i="77"/>
  <c r="N85" i="77" s="1"/>
  <c r="O85" i="77"/>
  <c r="P85" i="77" s="1"/>
  <c r="G86" i="77"/>
  <c r="H86" i="77" s="1"/>
  <c r="I86" i="77"/>
  <c r="J86" i="77" s="1"/>
  <c r="K86" i="77"/>
  <c r="L86" i="77" s="1"/>
  <c r="M86" i="77"/>
  <c r="N86" i="77" s="1"/>
  <c r="O86" i="77"/>
  <c r="P86" i="77" s="1"/>
  <c r="G87" i="77"/>
  <c r="H87" i="77" s="1"/>
  <c r="I87" i="77"/>
  <c r="J87" i="77" s="1"/>
  <c r="K87" i="77"/>
  <c r="L87" i="77" s="1"/>
  <c r="M87" i="77"/>
  <c r="N87" i="77" s="1"/>
  <c r="O87" i="77"/>
  <c r="P87" i="77" s="1"/>
  <c r="G88" i="77"/>
  <c r="H88" i="77" s="1"/>
  <c r="I88" i="77"/>
  <c r="J88" i="77" s="1"/>
  <c r="K88" i="77"/>
  <c r="L88" i="77" s="1"/>
  <c r="M88" i="77"/>
  <c r="N88" i="77" s="1"/>
  <c r="O88" i="77"/>
  <c r="P88" i="77" s="1"/>
  <c r="G89" i="77"/>
  <c r="H89" i="77" s="1"/>
  <c r="I89" i="77"/>
  <c r="J89" i="77" s="1"/>
  <c r="K89" i="77"/>
  <c r="L89" i="77" s="1"/>
  <c r="M89" i="77"/>
  <c r="N89" i="77" s="1"/>
  <c r="O89" i="77"/>
  <c r="P89" i="77" s="1"/>
  <c r="G90" i="77"/>
  <c r="H90" i="77" s="1"/>
  <c r="I90" i="77"/>
  <c r="J90" i="77" s="1"/>
  <c r="K90" i="77"/>
  <c r="L90" i="77" s="1"/>
  <c r="M90" i="77"/>
  <c r="N90" i="77" s="1"/>
  <c r="O90" i="77"/>
  <c r="P90" i="77" s="1"/>
  <c r="G91" i="77"/>
  <c r="H91" i="77" s="1"/>
  <c r="I91" i="77"/>
  <c r="J91" i="77" s="1"/>
  <c r="K91" i="77"/>
  <c r="L91" i="77" s="1"/>
  <c r="M91" i="77"/>
  <c r="N91" i="77" s="1"/>
  <c r="O91" i="77"/>
  <c r="P91" i="77" s="1"/>
  <c r="G92" i="77"/>
  <c r="H92" i="77" s="1"/>
  <c r="I92" i="77"/>
  <c r="J92" i="77" s="1"/>
  <c r="K92" i="77"/>
  <c r="L92" i="77" s="1"/>
  <c r="M92" i="77"/>
  <c r="N92" i="77" s="1"/>
  <c r="O92" i="77"/>
  <c r="P92" i="77" s="1"/>
  <c r="G93" i="77"/>
  <c r="H93" i="77" s="1"/>
  <c r="I93" i="77"/>
  <c r="J93" i="77" s="1"/>
  <c r="K93" i="77"/>
  <c r="L93" i="77"/>
  <c r="M93" i="77"/>
  <c r="N93" i="77" s="1"/>
  <c r="O93" i="77"/>
  <c r="P93" i="77" s="1"/>
  <c r="G94" i="77"/>
  <c r="H94" i="77" s="1"/>
  <c r="I94" i="77"/>
  <c r="J94" i="77" s="1"/>
  <c r="K94" i="77"/>
  <c r="L94" i="77" s="1"/>
  <c r="M94" i="77"/>
  <c r="N94" i="77" s="1"/>
  <c r="O94" i="77"/>
  <c r="P94" i="77" s="1"/>
  <c r="G95" i="77"/>
  <c r="H95" i="77"/>
  <c r="I95" i="77"/>
  <c r="J95" i="77" s="1"/>
  <c r="K95" i="77"/>
  <c r="L95" i="77" s="1"/>
  <c r="M95" i="77"/>
  <c r="N95" i="77" s="1"/>
  <c r="O95" i="77"/>
  <c r="P95" i="77" s="1"/>
  <c r="G96" i="77"/>
  <c r="H96" i="77" s="1"/>
  <c r="I96" i="77"/>
  <c r="J96" i="77" s="1"/>
  <c r="K96" i="77"/>
  <c r="L96" i="77" s="1"/>
  <c r="M96" i="77"/>
  <c r="N96" i="77"/>
  <c r="O96" i="77"/>
  <c r="P96" i="77" s="1"/>
  <c r="G97" i="77"/>
  <c r="H97" i="77" s="1"/>
  <c r="I97" i="77"/>
  <c r="J97" i="77" s="1"/>
  <c r="K97" i="77"/>
  <c r="L97" i="77" s="1"/>
  <c r="M97" i="77"/>
  <c r="N97" i="77" s="1"/>
  <c r="O97" i="77"/>
  <c r="P97" i="77" s="1"/>
  <c r="G98" i="77"/>
  <c r="H98" i="77" s="1"/>
  <c r="I98" i="77"/>
  <c r="J98" i="77"/>
  <c r="K98" i="77"/>
  <c r="L98" i="77" s="1"/>
  <c r="M98" i="77"/>
  <c r="N98" i="77" s="1"/>
  <c r="O98" i="77"/>
  <c r="P98" i="77" s="1"/>
  <c r="G99" i="77"/>
  <c r="H99" i="77" s="1"/>
  <c r="I99" i="77"/>
  <c r="J99" i="77" s="1"/>
  <c r="K99" i="77"/>
  <c r="L99" i="77" s="1"/>
  <c r="M99" i="77"/>
  <c r="N99" i="77" s="1"/>
  <c r="O99" i="77"/>
  <c r="P99" i="77"/>
  <c r="G100" i="77"/>
  <c r="H100" i="77" s="1"/>
  <c r="I100" i="77"/>
  <c r="J100" i="77" s="1"/>
  <c r="K100" i="77"/>
  <c r="L100" i="77" s="1"/>
  <c r="M100" i="77"/>
  <c r="N100" i="77" s="1"/>
  <c r="O100" i="77"/>
  <c r="P100" i="77" s="1"/>
  <c r="G101" i="77"/>
  <c r="H101" i="77" s="1"/>
  <c r="I101" i="77"/>
  <c r="J101" i="77" s="1"/>
  <c r="K101" i="77"/>
  <c r="L101" i="77"/>
  <c r="M101" i="77"/>
  <c r="N101" i="77" s="1"/>
  <c r="O101" i="77"/>
  <c r="P101" i="77" s="1"/>
  <c r="G102" i="77"/>
  <c r="H102" i="77" s="1"/>
  <c r="I102" i="77"/>
  <c r="J102" i="77" s="1"/>
  <c r="K102" i="77"/>
  <c r="L102" i="77" s="1"/>
  <c r="M102" i="77"/>
  <c r="N102" i="77" s="1"/>
  <c r="O102" i="77"/>
  <c r="P102" i="77" s="1"/>
  <c r="G103" i="77"/>
  <c r="H103" i="77"/>
  <c r="I103" i="77"/>
  <c r="J103" i="77" s="1"/>
  <c r="K103" i="77"/>
  <c r="L103" i="77" s="1"/>
  <c r="M103" i="77"/>
  <c r="N103" i="77" s="1"/>
  <c r="O103" i="77"/>
  <c r="P103" i="77" s="1"/>
  <c r="G104" i="77"/>
  <c r="H104" i="77" s="1"/>
  <c r="I104" i="77"/>
  <c r="J104" i="77" s="1"/>
  <c r="K104" i="77"/>
  <c r="L104" i="77" s="1"/>
  <c r="M104" i="77"/>
  <c r="N104" i="77"/>
  <c r="O104" i="77"/>
  <c r="P104" i="77" s="1"/>
  <c r="G105" i="77"/>
  <c r="H105" i="77" s="1"/>
  <c r="I105" i="77"/>
  <c r="J105" i="77" s="1"/>
  <c r="K105" i="77"/>
  <c r="L105" i="77" s="1"/>
  <c r="M105" i="77"/>
  <c r="N105" i="77" s="1"/>
  <c r="O105" i="77"/>
  <c r="P105" i="77" s="1"/>
  <c r="G106" i="77"/>
  <c r="H106" i="77" s="1"/>
  <c r="I106" i="77"/>
  <c r="J106" i="77"/>
  <c r="K106" i="77"/>
  <c r="L106" i="77" s="1"/>
  <c r="M106" i="77"/>
  <c r="N106" i="77" s="1"/>
  <c r="O106" i="77"/>
  <c r="P106" i="77" s="1"/>
  <c r="G107" i="77"/>
  <c r="H107" i="77" s="1"/>
  <c r="I107" i="77"/>
  <c r="J107" i="77" s="1"/>
  <c r="K107" i="77"/>
  <c r="L107" i="77" s="1"/>
  <c r="M107" i="77"/>
  <c r="N107" i="77" s="1"/>
  <c r="O107" i="77"/>
  <c r="P107" i="77"/>
  <c r="G108" i="77"/>
  <c r="H108" i="77" s="1"/>
  <c r="I108" i="77"/>
  <c r="J108" i="77" s="1"/>
  <c r="K108" i="77"/>
  <c r="L108" i="77" s="1"/>
  <c r="M108" i="77"/>
  <c r="N108" i="77" s="1"/>
  <c r="O108" i="77"/>
  <c r="P108" i="77" s="1"/>
  <c r="G109" i="77"/>
  <c r="H109" i="77" s="1"/>
  <c r="I109" i="77"/>
  <c r="J109" i="77" s="1"/>
  <c r="K109" i="77"/>
  <c r="L109" i="77"/>
  <c r="M109" i="77"/>
  <c r="N109" i="77" s="1"/>
  <c r="O109" i="77"/>
  <c r="P109" i="77" s="1"/>
  <c r="G110" i="77"/>
  <c r="H110" i="77" s="1"/>
  <c r="I110" i="77"/>
  <c r="J110" i="77" s="1"/>
  <c r="K110" i="77"/>
  <c r="L110" i="77" s="1"/>
  <c r="M110" i="77"/>
  <c r="N110" i="77" s="1"/>
  <c r="O110" i="77"/>
  <c r="P110" i="77" s="1"/>
  <c r="G111" i="77"/>
  <c r="H111" i="77"/>
  <c r="I111" i="77"/>
  <c r="J111" i="77" s="1"/>
  <c r="K111" i="77"/>
  <c r="L111" i="77" s="1"/>
  <c r="M111" i="77"/>
  <c r="N111" i="77" s="1"/>
  <c r="O111" i="77"/>
  <c r="P111" i="77" s="1"/>
  <c r="G112" i="77"/>
  <c r="H112" i="77" s="1"/>
  <c r="I112" i="77"/>
  <c r="J112" i="77" s="1"/>
  <c r="K112" i="77"/>
  <c r="L112" i="77" s="1"/>
  <c r="M112" i="77"/>
  <c r="N112" i="77" s="1"/>
  <c r="O112" i="77"/>
  <c r="P112" i="77" s="1"/>
  <c r="G113" i="77"/>
  <c r="H113" i="77" s="1"/>
  <c r="I113" i="77"/>
  <c r="J113" i="77" s="1"/>
  <c r="K113" i="77"/>
  <c r="L113" i="77" s="1"/>
  <c r="M113" i="77"/>
  <c r="N113" i="77" s="1"/>
  <c r="O113" i="77"/>
  <c r="P113" i="77" s="1"/>
  <c r="G114" i="77"/>
  <c r="H114" i="77" s="1"/>
  <c r="I114" i="77"/>
  <c r="J114" i="77" s="1"/>
  <c r="K114" i="77"/>
  <c r="L114" i="77" s="1"/>
  <c r="M114" i="77"/>
  <c r="N114" i="77" s="1"/>
  <c r="O114" i="77"/>
  <c r="P114" i="77" s="1"/>
  <c r="G115" i="77"/>
  <c r="H115" i="77" s="1"/>
  <c r="I115" i="77"/>
  <c r="J115" i="77" s="1"/>
  <c r="K115" i="77"/>
  <c r="L115" i="77" s="1"/>
  <c r="M115" i="77"/>
  <c r="N115" i="77" s="1"/>
  <c r="O115" i="77"/>
  <c r="P115" i="77" s="1"/>
  <c r="G116" i="77"/>
  <c r="H116" i="77" s="1"/>
  <c r="I116" i="77"/>
  <c r="J116" i="77" s="1"/>
  <c r="K116" i="77"/>
  <c r="L116" i="77" s="1"/>
  <c r="M116" i="77"/>
  <c r="N116" i="77" s="1"/>
  <c r="O116" i="77"/>
  <c r="P116" i="77" s="1"/>
  <c r="G117" i="77"/>
  <c r="H117" i="77" s="1"/>
  <c r="I117" i="77"/>
  <c r="J117" i="77" s="1"/>
  <c r="K117" i="77"/>
  <c r="L117" i="77" s="1"/>
  <c r="M117" i="77"/>
  <c r="N117" i="77" s="1"/>
  <c r="O117" i="77"/>
  <c r="P117" i="77" s="1"/>
  <c r="G118" i="77"/>
  <c r="H118" i="77" s="1"/>
  <c r="I118" i="77"/>
  <c r="J118" i="77" s="1"/>
  <c r="K118" i="77"/>
  <c r="L118" i="77" s="1"/>
  <c r="M118" i="77"/>
  <c r="N118" i="77" s="1"/>
  <c r="O118" i="77"/>
  <c r="P118" i="77" s="1"/>
  <c r="G119" i="77"/>
  <c r="H119" i="77" s="1"/>
  <c r="I119" i="77"/>
  <c r="J119" i="77" s="1"/>
  <c r="K119" i="77"/>
  <c r="L119" i="77" s="1"/>
  <c r="M119" i="77"/>
  <c r="N119" i="77" s="1"/>
  <c r="O119" i="77"/>
  <c r="P119" i="77" s="1"/>
  <c r="G120" i="77"/>
  <c r="H120" i="77" s="1"/>
  <c r="I120" i="77"/>
  <c r="J120" i="77" s="1"/>
  <c r="K120" i="77"/>
  <c r="L120" i="77" s="1"/>
  <c r="M120" i="77"/>
  <c r="N120" i="77" s="1"/>
  <c r="O120" i="77"/>
  <c r="P120" i="77" s="1"/>
  <c r="G121" i="77"/>
  <c r="H121" i="77" s="1"/>
  <c r="I121" i="77"/>
  <c r="J121" i="77" s="1"/>
  <c r="K121" i="77"/>
  <c r="L121" i="77" s="1"/>
  <c r="M121" i="77"/>
  <c r="N121" i="77" s="1"/>
  <c r="O121" i="77"/>
  <c r="P121" i="77" s="1"/>
  <c r="G122" i="77"/>
  <c r="H122" i="77" s="1"/>
  <c r="I122" i="77"/>
  <c r="J122" i="77" s="1"/>
  <c r="K122" i="77"/>
  <c r="L122" i="77" s="1"/>
  <c r="M122" i="77"/>
  <c r="N122" i="77" s="1"/>
  <c r="O122" i="77"/>
  <c r="P122" i="77" s="1"/>
  <c r="G123" i="77"/>
  <c r="H123" i="77" s="1"/>
  <c r="I123" i="77"/>
  <c r="J123" i="77" s="1"/>
  <c r="K123" i="77"/>
  <c r="L123" i="77" s="1"/>
  <c r="M123" i="77"/>
  <c r="N123" i="77" s="1"/>
  <c r="O123" i="77"/>
  <c r="P123" i="77" s="1"/>
  <c r="G124" i="77"/>
  <c r="H124" i="77" s="1"/>
  <c r="I124" i="77"/>
  <c r="J124" i="77" s="1"/>
  <c r="K124" i="77"/>
  <c r="L124" i="77" s="1"/>
  <c r="M124" i="77"/>
  <c r="N124" i="77" s="1"/>
  <c r="O124" i="77"/>
  <c r="P124" i="77" s="1"/>
  <c r="G125" i="77"/>
  <c r="H125" i="77" s="1"/>
  <c r="I125" i="77"/>
  <c r="J125" i="77" s="1"/>
  <c r="K125" i="77"/>
  <c r="L125" i="77" s="1"/>
  <c r="M125" i="77"/>
  <c r="N125" i="77" s="1"/>
  <c r="O125" i="77"/>
  <c r="P125" i="77" s="1"/>
  <c r="G126" i="77"/>
  <c r="H126" i="77" s="1"/>
  <c r="I126" i="77"/>
  <c r="J126" i="77" s="1"/>
  <c r="K126" i="77"/>
  <c r="L126" i="77" s="1"/>
  <c r="M126" i="77"/>
  <c r="N126" i="77" s="1"/>
  <c r="O126" i="77"/>
  <c r="P126" i="77" s="1"/>
  <c r="G127" i="77"/>
  <c r="H127" i="77" s="1"/>
  <c r="I127" i="77"/>
  <c r="J127" i="77" s="1"/>
  <c r="K127" i="77"/>
  <c r="L127" i="77" s="1"/>
  <c r="M127" i="77"/>
  <c r="N127" i="77" s="1"/>
  <c r="O127" i="77"/>
  <c r="P127" i="77" s="1"/>
  <c r="G128" i="77"/>
  <c r="H128" i="77" s="1"/>
  <c r="I128" i="77"/>
  <c r="J128" i="77" s="1"/>
  <c r="K128" i="77"/>
  <c r="L128" i="77" s="1"/>
  <c r="M128" i="77"/>
  <c r="N128" i="77" s="1"/>
  <c r="O128" i="77"/>
  <c r="P128" i="77" s="1"/>
  <c r="G129" i="77"/>
  <c r="H129" i="77" s="1"/>
  <c r="I129" i="77"/>
  <c r="J129" i="77" s="1"/>
  <c r="K129" i="77"/>
  <c r="L129" i="77" s="1"/>
  <c r="M129" i="77"/>
  <c r="N129" i="77" s="1"/>
  <c r="O129" i="77"/>
  <c r="P129" i="77" s="1"/>
  <c r="G130" i="77"/>
  <c r="H130" i="77" s="1"/>
  <c r="I130" i="77"/>
  <c r="J130" i="77" s="1"/>
  <c r="K130" i="77"/>
  <c r="L130" i="77" s="1"/>
  <c r="M130" i="77"/>
  <c r="N130" i="77" s="1"/>
  <c r="O130" i="77"/>
  <c r="P130" i="77" s="1"/>
  <c r="G131" i="77"/>
  <c r="H131" i="77" s="1"/>
  <c r="I131" i="77"/>
  <c r="J131" i="77" s="1"/>
  <c r="K131" i="77"/>
  <c r="L131" i="77" s="1"/>
  <c r="M131" i="77"/>
  <c r="N131" i="77" s="1"/>
  <c r="O131" i="77"/>
  <c r="P131" i="77" s="1"/>
  <c r="G132" i="77"/>
  <c r="H132" i="77" s="1"/>
  <c r="I132" i="77"/>
  <c r="J132" i="77" s="1"/>
  <c r="K132" i="77"/>
  <c r="L132" i="77" s="1"/>
  <c r="M132" i="77"/>
  <c r="N132" i="77" s="1"/>
  <c r="O132" i="77"/>
  <c r="P132" i="77" s="1"/>
  <c r="G133" i="77"/>
  <c r="H133" i="77" s="1"/>
  <c r="I133" i="77"/>
  <c r="J133" i="77" s="1"/>
  <c r="K133" i="77"/>
  <c r="L133" i="77" s="1"/>
  <c r="M133" i="77"/>
  <c r="N133" i="77" s="1"/>
  <c r="O133" i="77"/>
  <c r="P133" i="77" s="1"/>
  <c r="G134" i="77"/>
  <c r="H134" i="77" s="1"/>
  <c r="I134" i="77"/>
  <c r="J134" i="77" s="1"/>
  <c r="K134" i="77"/>
  <c r="L134" i="77" s="1"/>
  <c r="M134" i="77"/>
  <c r="N134" i="77" s="1"/>
  <c r="O134" i="77"/>
  <c r="P134" i="77" s="1"/>
  <c r="G135" i="77"/>
  <c r="H135" i="77" s="1"/>
  <c r="I135" i="77"/>
  <c r="J135" i="77" s="1"/>
  <c r="K135" i="77"/>
  <c r="L135" i="77" s="1"/>
  <c r="M135" i="77"/>
  <c r="N135" i="77" s="1"/>
  <c r="O135" i="77"/>
  <c r="P135" i="77" s="1"/>
  <c r="G136" i="77"/>
  <c r="H136" i="77" s="1"/>
  <c r="I136" i="77"/>
  <c r="J136" i="77" s="1"/>
  <c r="K136" i="77"/>
  <c r="L136" i="77" s="1"/>
  <c r="M136" i="77"/>
  <c r="N136" i="77" s="1"/>
  <c r="O136" i="77"/>
  <c r="P136" i="77" s="1"/>
  <c r="G137" i="77"/>
  <c r="H137" i="77" s="1"/>
  <c r="I137" i="77"/>
  <c r="J137" i="77" s="1"/>
  <c r="K137" i="77"/>
  <c r="L137" i="77" s="1"/>
  <c r="M137" i="77"/>
  <c r="N137" i="77" s="1"/>
  <c r="O137" i="77"/>
  <c r="P137" i="77" s="1"/>
  <c r="G138" i="77"/>
  <c r="H138" i="77" s="1"/>
  <c r="I138" i="77"/>
  <c r="J138" i="77" s="1"/>
  <c r="K138" i="77"/>
  <c r="L138" i="77" s="1"/>
  <c r="M138" i="77"/>
  <c r="N138" i="77" s="1"/>
  <c r="O138" i="77"/>
  <c r="P138" i="77" s="1"/>
  <c r="G139" i="77"/>
  <c r="H139" i="77" s="1"/>
  <c r="I139" i="77"/>
  <c r="J139" i="77" s="1"/>
  <c r="K139" i="77"/>
  <c r="L139" i="77" s="1"/>
  <c r="M139" i="77"/>
  <c r="N139" i="77" s="1"/>
  <c r="O139" i="77"/>
  <c r="P139" i="77" s="1"/>
  <c r="G140" i="77"/>
  <c r="H140" i="77" s="1"/>
  <c r="I140" i="77"/>
  <c r="J140" i="77" s="1"/>
  <c r="K140" i="77"/>
  <c r="L140" i="77" s="1"/>
  <c r="M140" i="77"/>
  <c r="N140" i="77" s="1"/>
  <c r="O140" i="77"/>
  <c r="P140" i="77"/>
  <c r="G141" i="77"/>
  <c r="H141" i="77"/>
  <c r="I141" i="77"/>
  <c r="J141" i="77"/>
  <c r="K141" i="77"/>
  <c r="L141" i="77"/>
  <c r="M141" i="77"/>
  <c r="N141" i="77"/>
  <c r="O141" i="77"/>
  <c r="P141" i="77"/>
  <c r="G142" i="77"/>
  <c r="H142" i="77"/>
  <c r="I142" i="77"/>
  <c r="J142" i="77"/>
  <c r="K142" i="77"/>
  <c r="L142" i="77"/>
  <c r="M142" i="77"/>
  <c r="N142" i="77"/>
  <c r="O142" i="77"/>
  <c r="P142" i="77"/>
  <c r="G143" i="77"/>
  <c r="H143" i="77"/>
  <c r="I143" i="77"/>
  <c r="J143" i="77"/>
  <c r="K143" i="77"/>
  <c r="L143" i="77"/>
  <c r="M143" i="77"/>
  <c r="N143" i="77"/>
  <c r="O143" i="77"/>
  <c r="P143" i="77"/>
  <c r="G144" i="77"/>
  <c r="H144" i="77"/>
  <c r="I144" i="77"/>
  <c r="J144" i="77"/>
  <c r="K144" i="77"/>
  <c r="L144" i="77"/>
  <c r="M144" i="77"/>
  <c r="N144" i="77"/>
  <c r="O144" i="77"/>
  <c r="P144" i="77"/>
  <c r="G145" i="77"/>
  <c r="H145" i="77"/>
  <c r="I145" i="77"/>
  <c r="J145" i="77"/>
  <c r="K145" i="77"/>
  <c r="L145" i="77"/>
  <c r="M145" i="77"/>
  <c r="N145" i="77"/>
  <c r="O145" i="77"/>
  <c r="P145" i="77"/>
  <c r="G146" i="77"/>
  <c r="H146" i="77"/>
  <c r="I146" i="77"/>
  <c r="J146" i="77"/>
  <c r="K146" i="77"/>
  <c r="L146" i="77"/>
  <c r="M146" i="77"/>
  <c r="N146" i="77"/>
  <c r="O146" i="77"/>
  <c r="P146" i="77"/>
  <c r="G147" i="77"/>
  <c r="H147" i="77"/>
  <c r="I147" i="77"/>
  <c r="J147" i="77"/>
  <c r="K147" i="77"/>
  <c r="L147" i="77"/>
  <c r="M147" i="77"/>
  <c r="N147" i="77"/>
  <c r="O147" i="77"/>
  <c r="P147" i="77"/>
  <c r="G148" i="77"/>
  <c r="H148" i="77"/>
  <c r="I148" i="77"/>
  <c r="J148" i="77"/>
  <c r="K148" i="77"/>
  <c r="L148" i="77"/>
  <c r="M148" i="77"/>
  <c r="N148" i="77"/>
  <c r="O148" i="77"/>
  <c r="P148" i="77"/>
  <c r="G149" i="77"/>
  <c r="H149" i="77"/>
  <c r="I149" i="77"/>
  <c r="J149" i="77"/>
  <c r="K149" i="77"/>
  <c r="L149" i="77"/>
  <c r="M149" i="77"/>
  <c r="N149" i="77"/>
  <c r="O149" i="77"/>
  <c r="P149" i="77"/>
  <c r="G150" i="77"/>
  <c r="H150" i="77"/>
  <c r="I150" i="77"/>
  <c r="J150" i="77"/>
  <c r="K150" i="77"/>
  <c r="L150" i="77"/>
  <c r="M150" i="77"/>
  <c r="N150" i="77"/>
  <c r="O150" i="77"/>
  <c r="P150" i="77"/>
  <c r="G151" i="77"/>
  <c r="H151" i="77"/>
  <c r="I151" i="77"/>
  <c r="J151" i="77"/>
  <c r="K151" i="77"/>
  <c r="L151" i="77"/>
  <c r="M151" i="77"/>
  <c r="N151" i="77"/>
  <c r="O151" i="77"/>
  <c r="P151" i="77"/>
  <c r="G152" i="77"/>
  <c r="H152" i="77"/>
  <c r="I152" i="77"/>
  <c r="J152" i="77"/>
  <c r="K152" i="77"/>
  <c r="L152" i="77"/>
  <c r="M152" i="77"/>
  <c r="N152" i="77"/>
  <c r="O152" i="77"/>
  <c r="P152" i="77"/>
  <c r="G153" i="77"/>
  <c r="H153" i="77"/>
  <c r="I153" i="77"/>
  <c r="J153" i="77"/>
  <c r="K153" i="77"/>
  <c r="L153" i="77"/>
  <c r="M153" i="77"/>
  <c r="N153" i="77"/>
  <c r="O153" i="77"/>
  <c r="P153" i="77"/>
  <c r="G154" i="77"/>
  <c r="H154" i="77"/>
  <c r="I154" i="77"/>
  <c r="J154" i="77"/>
  <c r="K154" i="77"/>
  <c r="L154" i="77"/>
  <c r="M154" i="77"/>
  <c r="N154" i="77"/>
  <c r="O154" i="77"/>
  <c r="P154" i="77"/>
  <c r="G155" i="77"/>
  <c r="H155" i="77"/>
  <c r="I155" i="77"/>
  <c r="J155" i="77"/>
  <c r="K155" i="77"/>
  <c r="L155" i="77"/>
  <c r="M155" i="77"/>
  <c r="N155" i="77"/>
  <c r="O155" i="77"/>
  <c r="P155" i="77"/>
  <c r="G156" i="77"/>
  <c r="H156" i="77"/>
  <c r="I156" i="77"/>
  <c r="J156" i="77"/>
  <c r="K156" i="77"/>
  <c r="L156" i="77"/>
  <c r="M156" i="77"/>
  <c r="N156" i="77"/>
  <c r="O156" i="77"/>
  <c r="P156" i="77"/>
  <c r="G157" i="77"/>
  <c r="H157" i="77"/>
  <c r="I157" i="77"/>
  <c r="J157" i="77"/>
  <c r="K157" i="77"/>
  <c r="L157" i="77"/>
  <c r="M157" i="77"/>
  <c r="N157" i="77"/>
  <c r="O157" i="77"/>
  <c r="P157" i="77"/>
  <c r="G158" i="77"/>
  <c r="H158" i="77"/>
  <c r="I158" i="77"/>
  <c r="J158" i="77"/>
  <c r="K158" i="77"/>
  <c r="L158" i="77"/>
  <c r="M158" i="77"/>
  <c r="N158" i="77"/>
  <c r="O158" i="77"/>
  <c r="P158" i="77"/>
  <c r="G159" i="77"/>
  <c r="H159" i="77"/>
  <c r="I159" i="77"/>
  <c r="J159" i="77"/>
  <c r="K159" i="77"/>
  <c r="L159" i="77"/>
  <c r="M159" i="77"/>
  <c r="N159" i="77"/>
  <c r="O159" i="77"/>
  <c r="P159" i="77"/>
  <c r="G160" i="77"/>
  <c r="H160" i="77"/>
  <c r="I160" i="77"/>
  <c r="J160" i="77"/>
  <c r="K160" i="77"/>
  <c r="L160" i="77"/>
  <c r="M160" i="77"/>
  <c r="N160" i="77"/>
  <c r="O160" i="77"/>
  <c r="P160" i="77"/>
  <c r="G161" i="77"/>
  <c r="H161" i="77"/>
  <c r="I161" i="77"/>
  <c r="J161" i="77"/>
  <c r="K161" i="77"/>
  <c r="L161" i="77"/>
  <c r="M161" i="77"/>
  <c r="N161" i="77"/>
  <c r="O161" i="77"/>
  <c r="P161" i="77"/>
  <c r="G162" i="77"/>
  <c r="H162" i="77"/>
  <c r="I162" i="77"/>
  <c r="J162" i="77"/>
  <c r="K162" i="77"/>
  <c r="L162" i="77"/>
  <c r="M162" i="77"/>
  <c r="N162" i="77"/>
  <c r="O162" i="77"/>
  <c r="P162" i="77"/>
  <c r="G163" i="77"/>
  <c r="H163" i="77"/>
  <c r="I163" i="77"/>
  <c r="J163" i="77"/>
  <c r="K163" i="77"/>
  <c r="L163" i="77"/>
  <c r="M163" i="77"/>
  <c r="N163" i="77"/>
  <c r="O163" i="77"/>
  <c r="P163" i="77"/>
  <c r="G164" i="77"/>
  <c r="H164" i="77"/>
  <c r="I164" i="77"/>
  <c r="J164" i="77"/>
  <c r="K164" i="77"/>
  <c r="L164" i="77"/>
  <c r="M164" i="77"/>
  <c r="N164" i="77"/>
  <c r="O164" i="77"/>
  <c r="P164" i="77"/>
  <c r="G165" i="77"/>
  <c r="H165" i="77"/>
  <c r="I165" i="77"/>
  <c r="J165" i="77"/>
  <c r="K165" i="77"/>
  <c r="L165" i="77"/>
  <c r="M165" i="77"/>
  <c r="N165" i="77"/>
  <c r="O165" i="77"/>
  <c r="P165" i="77"/>
  <c r="G166" i="77"/>
  <c r="H166" i="77"/>
  <c r="I166" i="77"/>
  <c r="J166" i="77"/>
  <c r="K166" i="77"/>
  <c r="L166" i="77"/>
  <c r="M166" i="77"/>
  <c r="N166" i="77"/>
  <c r="O166" i="77"/>
  <c r="P166" i="77"/>
  <c r="G167" i="77"/>
  <c r="H167" i="77"/>
  <c r="I167" i="77"/>
  <c r="J167" i="77"/>
  <c r="K167" i="77"/>
  <c r="L167" i="77"/>
  <c r="M167" i="77"/>
  <c r="N167" i="77"/>
  <c r="O167" i="77"/>
  <c r="P167" i="77"/>
  <c r="G168" i="77"/>
  <c r="H168" i="77"/>
  <c r="I168" i="77"/>
  <c r="J168" i="77"/>
  <c r="K168" i="77"/>
  <c r="L168" i="77"/>
  <c r="M168" i="77"/>
  <c r="N168" i="77"/>
  <c r="O168" i="77"/>
  <c r="P168" i="77"/>
  <c r="G169" i="77"/>
  <c r="H169" i="77"/>
  <c r="I169" i="77"/>
  <c r="J169" i="77"/>
  <c r="K169" i="77"/>
  <c r="L169" i="77"/>
  <c r="M169" i="77"/>
  <c r="N169" i="77"/>
  <c r="O169" i="77"/>
  <c r="P169" i="77"/>
  <c r="G170" i="77"/>
  <c r="H170" i="77"/>
  <c r="I170" i="77"/>
  <c r="J170" i="77"/>
  <c r="K170" i="77"/>
  <c r="L170" i="77"/>
  <c r="M170" i="77"/>
  <c r="N170" i="77"/>
  <c r="O170" i="77"/>
  <c r="P170" i="77"/>
  <c r="G171" i="77"/>
  <c r="H171" i="77"/>
  <c r="I171" i="77"/>
  <c r="J171" i="77"/>
  <c r="K171" i="77"/>
  <c r="L171" i="77"/>
  <c r="M171" i="77"/>
  <c r="N171" i="77"/>
  <c r="O171" i="77"/>
  <c r="P171" i="77"/>
  <c r="G172" i="77"/>
  <c r="H172" i="77"/>
  <c r="I172" i="77"/>
  <c r="J172" i="77"/>
  <c r="K172" i="77"/>
  <c r="L172" i="77"/>
  <c r="M172" i="77"/>
  <c r="N172" i="77"/>
  <c r="O172" i="77"/>
  <c r="P172" i="77"/>
  <c r="G173" i="77"/>
  <c r="H173" i="77"/>
  <c r="I173" i="77"/>
  <c r="J173" i="77"/>
  <c r="K173" i="77"/>
  <c r="L173" i="77"/>
  <c r="M173" i="77"/>
  <c r="N173" i="77"/>
  <c r="O173" i="77"/>
  <c r="P173" i="77"/>
  <c r="G174" i="77"/>
  <c r="H174" i="77"/>
  <c r="I174" i="77"/>
  <c r="J174" i="77"/>
  <c r="K174" i="77"/>
  <c r="L174" i="77"/>
  <c r="M174" i="77"/>
  <c r="N174" i="77"/>
  <c r="O174" i="77"/>
  <c r="P174" i="77"/>
  <c r="G175" i="77"/>
  <c r="H175" i="77"/>
  <c r="I175" i="77"/>
  <c r="J175" i="77"/>
  <c r="K175" i="77"/>
  <c r="L175" i="77"/>
  <c r="M175" i="77"/>
  <c r="N175" i="77"/>
  <c r="O175" i="77"/>
  <c r="P175" i="77"/>
  <c r="G176" i="77"/>
  <c r="H176" i="77"/>
  <c r="I176" i="77"/>
  <c r="J176" i="77"/>
  <c r="K176" i="77"/>
  <c r="L176" i="77"/>
  <c r="M176" i="77"/>
  <c r="N176" i="77"/>
  <c r="O176" i="77"/>
  <c r="P176" i="77"/>
  <c r="G177" i="77"/>
  <c r="H177" i="77"/>
  <c r="I177" i="77"/>
  <c r="J177" i="77"/>
  <c r="K177" i="77"/>
  <c r="L177" i="77"/>
  <c r="M177" i="77"/>
  <c r="N177" i="77"/>
  <c r="O177" i="77"/>
  <c r="P177" i="77"/>
  <c r="G178" i="77"/>
  <c r="H178" i="77"/>
  <c r="I178" i="77"/>
  <c r="J178" i="77"/>
  <c r="K178" i="77"/>
  <c r="L178" i="77"/>
  <c r="M178" i="77"/>
  <c r="N178" i="77"/>
  <c r="O178" i="77"/>
  <c r="P178" i="77"/>
  <c r="G179" i="77"/>
  <c r="H179" i="77"/>
  <c r="I179" i="77"/>
  <c r="J179" i="77"/>
  <c r="K179" i="77"/>
  <c r="L179" i="77"/>
  <c r="M179" i="77"/>
  <c r="N179" i="77"/>
  <c r="O179" i="77"/>
  <c r="P179" i="77"/>
  <c r="G180" i="77"/>
  <c r="H180" i="77"/>
  <c r="I180" i="77"/>
  <c r="J180" i="77"/>
  <c r="K180" i="77"/>
  <c r="L180" i="77"/>
  <c r="M180" i="77"/>
  <c r="N180" i="77"/>
  <c r="O180" i="77"/>
  <c r="P180" i="77"/>
  <c r="G181" i="77"/>
  <c r="H181" i="77"/>
  <c r="I181" i="77"/>
  <c r="J181" i="77"/>
  <c r="K181" i="77"/>
  <c r="L181" i="77"/>
  <c r="M181" i="77"/>
  <c r="N181" i="77"/>
  <c r="O181" i="77"/>
  <c r="P181" i="77"/>
  <c r="G182" i="77"/>
  <c r="H182" i="77"/>
  <c r="I182" i="77"/>
  <c r="J182" i="77"/>
  <c r="K182" i="77"/>
  <c r="L182" i="77"/>
  <c r="M182" i="77"/>
  <c r="N182" i="77"/>
  <c r="O182" i="77"/>
  <c r="P182" i="77"/>
  <c r="G183" i="77"/>
  <c r="H183" i="77"/>
  <c r="I183" i="77"/>
  <c r="J183" i="77"/>
  <c r="K183" i="77"/>
  <c r="L183" i="77"/>
  <c r="M183" i="77"/>
  <c r="N183" i="77"/>
  <c r="O183" i="77"/>
  <c r="P183" i="77"/>
  <c r="G184" i="77"/>
  <c r="H184" i="77"/>
  <c r="I184" i="77"/>
  <c r="J184" i="77"/>
  <c r="K184" i="77"/>
  <c r="L184" i="77"/>
  <c r="M184" i="77"/>
  <c r="N184" i="77"/>
  <c r="O184" i="77"/>
  <c r="P184" i="77"/>
  <c r="G185" i="77"/>
  <c r="H185" i="77"/>
  <c r="I185" i="77"/>
  <c r="J185" i="77"/>
  <c r="K185" i="77"/>
  <c r="L185" i="77"/>
  <c r="M185" i="77"/>
  <c r="N185" i="77"/>
  <c r="O185" i="77"/>
  <c r="P185" i="77"/>
  <c r="G186" i="77"/>
  <c r="H186" i="77"/>
  <c r="I186" i="77"/>
  <c r="J186" i="77"/>
  <c r="K186" i="77"/>
  <c r="L186" i="77"/>
  <c r="M186" i="77"/>
  <c r="N186" i="77"/>
  <c r="O186" i="77"/>
  <c r="P186" i="77"/>
  <c r="G187" i="77"/>
  <c r="H187" i="77"/>
  <c r="I187" i="77"/>
  <c r="J187" i="77"/>
  <c r="K187" i="77"/>
  <c r="L187" i="77"/>
  <c r="M187" i="77"/>
  <c r="N187" i="77"/>
  <c r="O187" i="77"/>
  <c r="P187" i="77"/>
  <c r="G188" i="77"/>
  <c r="H188" i="77"/>
  <c r="I188" i="77"/>
  <c r="J188" i="77"/>
  <c r="K188" i="77"/>
  <c r="L188" i="77"/>
  <c r="M188" i="77"/>
  <c r="N188" i="77"/>
  <c r="O188" i="77"/>
  <c r="P188" i="77"/>
  <c r="G189" i="77"/>
  <c r="H189" i="77"/>
  <c r="I189" i="77"/>
  <c r="J189" i="77"/>
  <c r="K189" i="77"/>
  <c r="L189" i="77"/>
  <c r="M189" i="77"/>
  <c r="N189" i="77"/>
  <c r="O189" i="77"/>
  <c r="P189" i="77"/>
  <c r="G190" i="77"/>
  <c r="H190" i="77"/>
  <c r="I190" i="77"/>
  <c r="J190" i="77"/>
  <c r="K190" i="77"/>
  <c r="L190" i="77"/>
  <c r="M190" i="77"/>
  <c r="N190" i="77"/>
  <c r="O190" i="77"/>
  <c r="P190" i="77"/>
  <c r="G191" i="77"/>
  <c r="H191" i="77"/>
  <c r="I191" i="77"/>
  <c r="J191" i="77"/>
  <c r="K191" i="77"/>
  <c r="L191" i="77"/>
  <c r="M191" i="77"/>
  <c r="N191" i="77"/>
  <c r="O191" i="77"/>
  <c r="P191" i="77"/>
  <c r="G192" i="77"/>
  <c r="H192" i="77"/>
  <c r="I192" i="77"/>
  <c r="J192" i="77"/>
  <c r="K192" i="77"/>
  <c r="L192" i="77"/>
  <c r="M192" i="77"/>
  <c r="N192" i="77"/>
  <c r="O192" i="77"/>
  <c r="P192" i="77"/>
  <c r="G193" i="77"/>
  <c r="H193" i="77"/>
  <c r="I193" i="77"/>
  <c r="J193" i="77"/>
  <c r="K193" i="77"/>
  <c r="L193" i="77"/>
  <c r="M193" i="77"/>
  <c r="N193" i="77"/>
  <c r="O193" i="77"/>
  <c r="P193" i="77"/>
  <c r="G194" i="77"/>
  <c r="H194" i="77"/>
  <c r="I194" i="77"/>
  <c r="J194" i="77"/>
  <c r="K194" i="77"/>
  <c r="L194" i="77"/>
  <c r="M194" i="77"/>
  <c r="N194" i="77"/>
  <c r="O194" i="77"/>
  <c r="P194" i="77"/>
  <c r="G195" i="77"/>
  <c r="H195" i="77"/>
  <c r="I195" i="77"/>
  <c r="J195" i="77"/>
  <c r="K195" i="77"/>
  <c r="L195" i="77"/>
  <c r="M195" i="77"/>
  <c r="N195" i="77"/>
  <c r="O195" i="77"/>
  <c r="P195" i="77"/>
  <c r="G196" i="77"/>
  <c r="H196" i="77"/>
  <c r="I196" i="77"/>
  <c r="J196" i="77"/>
  <c r="K196" i="77"/>
  <c r="L196" i="77"/>
  <c r="M196" i="77"/>
  <c r="N196" i="77"/>
  <c r="O196" i="77"/>
  <c r="P196" i="77"/>
  <c r="G197" i="77"/>
  <c r="H197" i="77"/>
  <c r="I197" i="77"/>
  <c r="J197" i="77"/>
  <c r="K197" i="77"/>
  <c r="L197" i="77"/>
  <c r="M197" i="77"/>
  <c r="N197" i="77"/>
  <c r="O197" i="77"/>
  <c r="P197" i="77"/>
  <c r="G198" i="77"/>
  <c r="H198" i="77"/>
  <c r="I198" i="77"/>
  <c r="J198" i="77"/>
  <c r="K198" i="77"/>
  <c r="L198" i="77"/>
  <c r="M198" i="77"/>
  <c r="N198" i="77"/>
  <c r="O198" i="77"/>
  <c r="P198" i="77"/>
  <c r="G199" i="77"/>
  <c r="H199" i="77"/>
  <c r="I199" i="77"/>
  <c r="J199" i="77"/>
  <c r="K199" i="77"/>
  <c r="L199" i="77"/>
  <c r="M199" i="77"/>
  <c r="N199" i="77"/>
  <c r="O199" i="77"/>
  <c r="P199" i="77"/>
  <c r="G200" i="77"/>
  <c r="H200" i="77"/>
  <c r="I200" i="77"/>
  <c r="J200" i="77"/>
  <c r="K200" i="77"/>
  <c r="L200" i="77"/>
  <c r="M200" i="77"/>
  <c r="N200" i="77"/>
  <c r="O200" i="77"/>
  <c r="P200" i="77"/>
  <c r="G201" i="77"/>
  <c r="H201" i="77"/>
  <c r="I201" i="77"/>
  <c r="J201" i="77"/>
  <c r="K201" i="77"/>
  <c r="L201" i="77"/>
  <c r="M201" i="77"/>
  <c r="N201" i="77"/>
  <c r="O201" i="77"/>
  <c r="P201" i="77"/>
  <c r="G202" i="77"/>
  <c r="H202" i="77"/>
  <c r="I202" i="77"/>
  <c r="J202" i="77"/>
  <c r="K202" i="77"/>
  <c r="L202" i="77"/>
  <c r="M202" i="77"/>
  <c r="N202" i="77"/>
  <c r="O202" i="77"/>
  <c r="P202" i="77"/>
  <c r="G203" i="77"/>
  <c r="H203" i="77"/>
  <c r="I203" i="77"/>
  <c r="J203" i="77"/>
  <c r="K203" i="77"/>
  <c r="L203" i="77"/>
  <c r="M203" i="77"/>
  <c r="N203" i="77"/>
  <c r="O203" i="77"/>
  <c r="P203" i="77"/>
  <c r="G204" i="77"/>
  <c r="H204" i="77"/>
  <c r="I204" i="77"/>
  <c r="J204" i="77"/>
  <c r="K204" i="77"/>
  <c r="L204" i="77"/>
  <c r="M204" i="77"/>
  <c r="N204" i="77"/>
  <c r="O204" i="77"/>
  <c r="P204" i="77"/>
  <c r="G205" i="77"/>
  <c r="H205" i="77"/>
  <c r="I205" i="77"/>
  <c r="J205" i="77"/>
  <c r="K205" i="77"/>
  <c r="L205" i="77"/>
  <c r="M205" i="77"/>
  <c r="N205" i="77"/>
  <c r="O205" i="77"/>
  <c r="P205" i="77"/>
  <c r="G206" i="77"/>
  <c r="H206" i="77"/>
  <c r="I206" i="77"/>
  <c r="J206" i="77"/>
  <c r="K206" i="77"/>
  <c r="L206" i="77"/>
  <c r="M206" i="77"/>
  <c r="N206" i="77"/>
  <c r="O206" i="77"/>
  <c r="P206" i="77"/>
  <c r="G207" i="77"/>
  <c r="H207" i="77"/>
  <c r="I207" i="77"/>
  <c r="J207" i="77"/>
  <c r="K207" i="77"/>
  <c r="L207" i="77"/>
  <c r="M207" i="77"/>
  <c r="N207" i="77"/>
  <c r="O207" i="77"/>
  <c r="P207" i="77"/>
  <c r="G208" i="77"/>
  <c r="H208" i="77"/>
  <c r="I208" i="77"/>
  <c r="J208" i="77"/>
  <c r="K208" i="77"/>
  <c r="L208" i="77"/>
  <c r="M208" i="77"/>
  <c r="N208" i="77"/>
  <c r="O208" i="77"/>
  <c r="P208" i="77"/>
  <c r="G209" i="77"/>
  <c r="H209" i="77"/>
  <c r="I209" i="77"/>
  <c r="J209" i="77"/>
  <c r="K209" i="77"/>
  <c r="L209" i="77"/>
  <c r="M209" i="77"/>
  <c r="N209" i="77"/>
  <c r="O209" i="77"/>
  <c r="P209" i="77"/>
  <c r="G210" i="77"/>
  <c r="H210" i="77"/>
  <c r="I210" i="77"/>
  <c r="J210" i="77"/>
  <c r="K210" i="77"/>
  <c r="L210" i="77"/>
  <c r="M210" i="77"/>
  <c r="N210" i="77"/>
  <c r="O210" i="77"/>
  <c r="P210" i="77"/>
  <c r="G211" i="77"/>
  <c r="H211" i="77"/>
  <c r="I211" i="77"/>
  <c r="J211" i="77"/>
  <c r="K211" i="77"/>
  <c r="L211" i="77"/>
  <c r="M211" i="77"/>
  <c r="N211" i="77"/>
  <c r="O211" i="77"/>
  <c r="P211" i="77"/>
  <c r="G212" i="77"/>
  <c r="H212" i="77"/>
  <c r="I212" i="77"/>
  <c r="J212" i="77"/>
  <c r="K212" i="77"/>
  <c r="L212" i="77"/>
  <c r="M212" i="77"/>
  <c r="N212" i="77"/>
  <c r="O212" i="77"/>
  <c r="P212" i="77"/>
  <c r="G213" i="77"/>
  <c r="H213" i="77"/>
  <c r="I213" i="77"/>
  <c r="J213" i="77"/>
  <c r="K213" i="77"/>
  <c r="L213" i="77"/>
  <c r="M213" i="77"/>
  <c r="N213" i="77"/>
  <c r="O213" i="77"/>
  <c r="P213" i="77"/>
  <c r="G214" i="77"/>
  <c r="H214" i="77"/>
  <c r="I214" i="77"/>
  <c r="J214" i="77"/>
  <c r="K214" i="77"/>
  <c r="L214" i="77"/>
  <c r="M214" i="77"/>
  <c r="N214" i="77"/>
  <c r="O214" i="77"/>
  <c r="P214" i="77"/>
  <c r="G215" i="77"/>
  <c r="H215" i="77"/>
  <c r="I215" i="77"/>
  <c r="J215" i="77"/>
  <c r="K215" i="77"/>
  <c r="L215" i="77"/>
  <c r="M215" i="77"/>
  <c r="N215" i="77"/>
  <c r="O215" i="77"/>
  <c r="P215" i="77"/>
  <c r="G216" i="77"/>
  <c r="H216" i="77"/>
  <c r="I216" i="77"/>
  <c r="J216" i="77"/>
  <c r="K216" i="77"/>
  <c r="L216" i="77"/>
  <c r="M216" i="77"/>
  <c r="N216" i="77"/>
  <c r="O216" i="77"/>
  <c r="P216" i="77"/>
  <c r="G217" i="77"/>
  <c r="H217" i="77"/>
  <c r="I217" i="77"/>
  <c r="J217" i="77"/>
  <c r="K217" i="77"/>
  <c r="L217" i="77"/>
  <c r="M217" i="77"/>
  <c r="N217" i="77"/>
  <c r="O217" i="77"/>
  <c r="P217" i="77"/>
  <c r="G218" i="77"/>
  <c r="H218" i="77"/>
  <c r="I218" i="77"/>
  <c r="J218" i="77"/>
  <c r="K218" i="77"/>
  <c r="L218" i="77"/>
  <c r="M218" i="77"/>
  <c r="N218" i="77"/>
  <c r="O218" i="77"/>
  <c r="P218" i="77"/>
  <c r="G219" i="77"/>
  <c r="H219" i="77"/>
  <c r="I219" i="77"/>
  <c r="J219" i="77"/>
  <c r="K219" i="77"/>
  <c r="L219" i="77"/>
  <c r="M219" i="77"/>
  <c r="N219" i="77"/>
  <c r="O219" i="77"/>
  <c r="P219" i="77"/>
  <c r="G220" i="77"/>
  <c r="H220" i="77"/>
  <c r="I220" i="77"/>
  <c r="J220" i="77"/>
  <c r="K220" i="77"/>
  <c r="L220" i="77"/>
  <c r="M220" i="77"/>
  <c r="N220" i="77"/>
  <c r="O220" i="77"/>
  <c r="P220" i="77"/>
  <c r="G221" i="77"/>
  <c r="H221" i="77"/>
  <c r="I221" i="77"/>
  <c r="J221" i="77"/>
  <c r="K221" i="77"/>
  <c r="L221" i="77"/>
  <c r="M221" i="77"/>
  <c r="N221" i="77"/>
  <c r="O221" i="77"/>
  <c r="P221" i="77"/>
  <c r="G222" i="77"/>
  <c r="H222" i="77"/>
  <c r="I222" i="77"/>
  <c r="J222" i="77"/>
  <c r="K222" i="77"/>
  <c r="L222" i="77"/>
  <c r="M222" i="77"/>
  <c r="N222" i="77"/>
  <c r="O222" i="77"/>
  <c r="P222" i="77"/>
  <c r="G223" i="77"/>
  <c r="H223" i="77"/>
  <c r="I223" i="77"/>
  <c r="J223" i="77"/>
  <c r="K223" i="77"/>
  <c r="L223" i="77"/>
  <c r="M223" i="77"/>
  <c r="N223" i="77"/>
  <c r="O223" i="77"/>
  <c r="P223" i="77"/>
  <c r="G224" i="77"/>
  <c r="H224" i="77"/>
  <c r="I224" i="77"/>
  <c r="J224" i="77"/>
  <c r="K224" i="77"/>
  <c r="L224" i="77"/>
  <c r="M224" i="77"/>
  <c r="N224" i="77"/>
  <c r="O224" i="77"/>
  <c r="P224" i="77"/>
  <c r="G225" i="77"/>
  <c r="H225" i="77"/>
  <c r="I225" i="77"/>
  <c r="J225" i="77"/>
  <c r="K225" i="77"/>
  <c r="L225" i="77"/>
  <c r="M225" i="77"/>
  <c r="N225" i="77"/>
  <c r="O225" i="77"/>
  <c r="P225" i="77"/>
  <c r="G226" i="77"/>
  <c r="H226" i="77"/>
  <c r="I226" i="77"/>
  <c r="J226" i="77"/>
  <c r="K226" i="77"/>
  <c r="L226" i="77"/>
  <c r="M226" i="77"/>
  <c r="N226" i="77"/>
  <c r="O226" i="77"/>
  <c r="P226" i="77"/>
  <c r="G227" i="77"/>
  <c r="H227" i="77"/>
  <c r="I227" i="77"/>
  <c r="J227" i="77"/>
  <c r="K227" i="77"/>
  <c r="L227" i="77"/>
  <c r="M227" i="77"/>
  <c r="N227" i="77"/>
  <c r="O227" i="77"/>
  <c r="P227" i="77"/>
  <c r="G228" i="77"/>
  <c r="H228" i="77"/>
  <c r="I228" i="77"/>
  <c r="J228" i="77"/>
  <c r="K228" i="77"/>
  <c r="L228" i="77"/>
  <c r="M228" i="77"/>
  <c r="N228" i="77"/>
  <c r="O228" i="77"/>
  <c r="P228" i="77"/>
  <c r="G229" i="77"/>
  <c r="H229" i="77"/>
  <c r="I229" i="77"/>
  <c r="J229" i="77"/>
  <c r="K229" i="77"/>
  <c r="L229" i="77"/>
  <c r="N229" i="77"/>
  <c r="O229" i="77"/>
  <c r="P229" i="77" s="1"/>
  <c r="G230" i="77"/>
  <c r="H230" i="77" s="1"/>
  <c r="I230" i="77"/>
  <c r="J230" i="77" s="1"/>
  <c r="K230" i="77"/>
  <c r="L230" i="77" s="1"/>
  <c r="M230" i="77"/>
  <c r="N230" i="77" s="1"/>
  <c r="O230" i="77"/>
  <c r="P230" i="77" s="1"/>
  <c r="G231" i="77"/>
  <c r="H231" i="77" s="1"/>
  <c r="I231" i="77"/>
  <c r="J231" i="77" s="1"/>
  <c r="K231" i="77"/>
  <c r="L231" i="77" s="1"/>
  <c r="M231" i="77"/>
  <c r="N231" i="77" s="1"/>
  <c r="O231" i="77"/>
  <c r="P231" i="77" s="1"/>
  <c r="G232" i="77"/>
  <c r="H232" i="77" s="1"/>
  <c r="I232" i="77"/>
  <c r="J232" i="77" s="1"/>
  <c r="K232" i="77"/>
  <c r="L232" i="77" s="1"/>
  <c r="M232" i="77"/>
  <c r="N232" i="77" s="1"/>
  <c r="O232" i="77"/>
  <c r="P232" i="77" s="1"/>
  <c r="G233" i="77"/>
  <c r="H233" i="77" s="1"/>
  <c r="I233" i="77"/>
  <c r="J233" i="77" s="1"/>
  <c r="K233" i="77"/>
  <c r="L233" i="77" s="1"/>
  <c r="M233" i="77"/>
  <c r="N233" i="77" s="1"/>
  <c r="O233" i="77"/>
  <c r="P233" i="77" s="1"/>
  <c r="G234" i="77"/>
  <c r="H234" i="77" s="1"/>
  <c r="I234" i="77"/>
  <c r="J234" i="77" s="1"/>
  <c r="K234" i="77"/>
  <c r="L234" i="77" s="1"/>
  <c r="M234" i="77"/>
  <c r="N234" i="77" s="1"/>
  <c r="O234" i="77"/>
  <c r="P234" i="77" s="1"/>
  <c r="G235" i="77"/>
  <c r="H235" i="77" s="1"/>
  <c r="I235" i="77"/>
  <c r="J235" i="77" s="1"/>
  <c r="K235" i="77"/>
  <c r="L235" i="77" s="1"/>
  <c r="M235" i="77"/>
  <c r="N235" i="77" s="1"/>
  <c r="O235" i="77"/>
  <c r="P235" i="77" s="1"/>
  <c r="G236" i="77"/>
  <c r="H236" i="77" s="1"/>
  <c r="I236" i="77"/>
  <c r="J236" i="77" s="1"/>
  <c r="K236" i="77"/>
  <c r="L236" i="77" s="1"/>
  <c r="M236" i="77"/>
  <c r="N236" i="77" s="1"/>
  <c r="O236" i="77"/>
  <c r="P236" i="77" s="1"/>
  <c r="G237" i="77"/>
  <c r="H237" i="77" s="1"/>
  <c r="I237" i="77"/>
  <c r="J237" i="77" s="1"/>
  <c r="K237" i="77"/>
  <c r="L237" i="77" s="1"/>
  <c r="M237" i="77"/>
  <c r="N237" i="77" s="1"/>
  <c r="O237" i="77"/>
  <c r="P237" i="77" s="1"/>
  <c r="G238" i="77"/>
  <c r="H238" i="77" s="1"/>
  <c r="I238" i="77"/>
  <c r="J238" i="77" s="1"/>
  <c r="K238" i="77"/>
  <c r="L238" i="77" s="1"/>
  <c r="M238" i="77"/>
  <c r="N238" i="77" s="1"/>
  <c r="O238" i="77"/>
  <c r="P238" i="77" s="1"/>
  <c r="G239" i="77"/>
  <c r="H239" i="77" s="1"/>
  <c r="I239" i="77"/>
  <c r="J239" i="77" s="1"/>
  <c r="K239" i="77"/>
  <c r="L239" i="77" s="1"/>
  <c r="M239" i="77"/>
  <c r="N239" i="77" s="1"/>
  <c r="O239" i="77"/>
  <c r="P239" i="77" s="1"/>
  <c r="G240" i="77"/>
  <c r="H240" i="77" s="1"/>
  <c r="I240" i="77"/>
  <c r="J240" i="77" s="1"/>
  <c r="K240" i="77"/>
  <c r="L240" i="77" s="1"/>
  <c r="M240" i="77"/>
  <c r="N240" i="77" s="1"/>
  <c r="O240" i="77"/>
  <c r="P240" i="77" s="1"/>
  <c r="G241" i="77"/>
  <c r="H241" i="77" s="1"/>
  <c r="I241" i="77"/>
  <c r="J241" i="77" s="1"/>
  <c r="K241" i="77"/>
  <c r="L241" i="77" s="1"/>
  <c r="M241" i="77"/>
  <c r="N241" i="77" s="1"/>
  <c r="O241" i="77"/>
  <c r="P241" i="77" s="1"/>
  <c r="G242" i="77"/>
  <c r="H242" i="77" s="1"/>
  <c r="I242" i="77"/>
  <c r="J242" i="77" s="1"/>
  <c r="K242" i="77"/>
  <c r="L242" i="77" s="1"/>
  <c r="M242" i="77"/>
  <c r="N242" i="77" s="1"/>
  <c r="O242" i="77"/>
  <c r="P242" i="77" s="1"/>
  <c r="G243" i="77"/>
  <c r="H243" i="77" s="1"/>
  <c r="I243" i="77"/>
  <c r="J243" i="77" s="1"/>
  <c r="K243" i="77"/>
  <c r="L243" i="77" s="1"/>
  <c r="M243" i="77"/>
  <c r="N243" i="77" s="1"/>
  <c r="O243" i="77"/>
  <c r="P243" i="77" s="1"/>
  <c r="G244" i="77"/>
  <c r="H244" i="77" s="1"/>
  <c r="I244" i="77"/>
  <c r="J244" i="77" s="1"/>
  <c r="K244" i="77"/>
  <c r="L244" i="77" s="1"/>
  <c r="M244" i="77"/>
  <c r="N244" i="77" s="1"/>
  <c r="O244" i="77"/>
  <c r="P244" i="77" s="1"/>
  <c r="G245" i="77"/>
  <c r="H245" i="77" s="1"/>
  <c r="I245" i="77"/>
  <c r="J245" i="77" s="1"/>
  <c r="K245" i="77"/>
  <c r="L245" i="77" s="1"/>
  <c r="M245" i="77"/>
  <c r="N245" i="77" s="1"/>
  <c r="O245" i="77"/>
  <c r="P245" i="77" s="1"/>
  <c r="G246" i="77"/>
  <c r="H246" i="77" s="1"/>
  <c r="I246" i="77"/>
  <c r="J246" i="77" s="1"/>
  <c r="K246" i="77"/>
  <c r="L246" i="77" s="1"/>
  <c r="M246" i="77"/>
  <c r="N246" i="77" s="1"/>
  <c r="O246" i="77"/>
  <c r="P246" i="77" s="1"/>
  <c r="G247" i="77"/>
  <c r="H247" i="77" s="1"/>
  <c r="I247" i="77"/>
  <c r="J247" i="77" s="1"/>
  <c r="K247" i="77"/>
  <c r="L247" i="77" s="1"/>
  <c r="M247" i="77"/>
  <c r="N247" i="77" s="1"/>
  <c r="O247" i="77"/>
  <c r="P247" i="77" s="1"/>
  <c r="G248" i="77"/>
  <c r="H248" i="77" s="1"/>
  <c r="I248" i="77"/>
  <c r="J248" i="77" s="1"/>
  <c r="K248" i="77"/>
  <c r="L248" i="77" s="1"/>
  <c r="M248" i="77"/>
  <c r="N248" i="77" s="1"/>
  <c r="O248" i="77"/>
  <c r="P248" i="77" s="1"/>
  <c r="G249" i="77"/>
  <c r="H249" i="77" s="1"/>
  <c r="I249" i="77"/>
  <c r="J249" i="77" s="1"/>
  <c r="K249" i="77"/>
  <c r="L249" i="77" s="1"/>
  <c r="M249" i="77"/>
  <c r="N249" i="77" s="1"/>
  <c r="O249" i="77"/>
  <c r="P249" i="77" s="1"/>
  <c r="G250" i="77"/>
  <c r="H250" i="77" s="1"/>
  <c r="I250" i="77"/>
  <c r="J250" i="77" s="1"/>
  <c r="K250" i="77"/>
  <c r="L250" i="77" s="1"/>
  <c r="M250" i="77"/>
  <c r="N250" i="77" s="1"/>
  <c r="O250" i="77"/>
  <c r="P250" i="77" s="1"/>
  <c r="G251" i="77"/>
  <c r="H251" i="77" s="1"/>
  <c r="I251" i="77"/>
  <c r="J251" i="77" s="1"/>
  <c r="K251" i="77"/>
  <c r="L251" i="77" s="1"/>
  <c r="M251" i="77"/>
  <c r="N251" i="77" s="1"/>
  <c r="O251" i="77"/>
  <c r="P251" i="77" s="1"/>
  <c r="G252" i="77"/>
  <c r="H252" i="77" s="1"/>
  <c r="I252" i="77"/>
  <c r="J252" i="77" s="1"/>
  <c r="K252" i="77"/>
  <c r="L252" i="77" s="1"/>
  <c r="M252" i="77"/>
  <c r="N252" i="77" s="1"/>
  <c r="O252" i="77"/>
  <c r="P252" i="77" s="1"/>
  <c r="G253" i="77"/>
  <c r="H253" i="77" s="1"/>
  <c r="I253" i="77"/>
  <c r="J253" i="77" s="1"/>
  <c r="K253" i="77"/>
  <c r="L253" i="77" s="1"/>
  <c r="M253" i="77"/>
  <c r="N253" i="77" s="1"/>
  <c r="O253" i="77"/>
  <c r="P253" i="77" s="1"/>
  <c r="G254" i="77"/>
  <c r="H254" i="77" s="1"/>
  <c r="I254" i="77"/>
  <c r="J254" i="77" s="1"/>
  <c r="K254" i="77"/>
  <c r="L254" i="77" s="1"/>
  <c r="M254" i="77"/>
  <c r="N254" i="77" s="1"/>
  <c r="O254" i="77"/>
  <c r="P254" i="77" s="1"/>
  <c r="G255" i="77"/>
  <c r="H255" i="77" s="1"/>
  <c r="I255" i="77"/>
  <c r="J255" i="77" s="1"/>
  <c r="K255" i="77"/>
  <c r="L255" i="77" s="1"/>
  <c r="M255" i="77"/>
  <c r="N255" i="77" s="1"/>
  <c r="O255" i="77"/>
  <c r="P255" i="77" s="1"/>
  <c r="G256" i="77"/>
  <c r="H256" i="77" s="1"/>
  <c r="I256" i="77"/>
  <c r="J256" i="77" s="1"/>
  <c r="K256" i="77"/>
  <c r="L256" i="77" s="1"/>
  <c r="M256" i="77"/>
  <c r="N256" i="77" s="1"/>
  <c r="O256" i="77"/>
  <c r="P256" i="77" s="1"/>
  <c r="G257" i="77"/>
  <c r="H257" i="77" s="1"/>
  <c r="I257" i="77"/>
  <c r="J257" i="77" s="1"/>
  <c r="K257" i="77"/>
  <c r="L257" i="77" s="1"/>
  <c r="M257" i="77"/>
  <c r="N257" i="77" s="1"/>
  <c r="O257" i="77"/>
  <c r="P257" i="77" s="1"/>
  <c r="G258" i="77"/>
  <c r="H258" i="77" s="1"/>
  <c r="I258" i="77"/>
  <c r="J258" i="77" s="1"/>
  <c r="K258" i="77"/>
  <c r="L258" i="77" s="1"/>
  <c r="M258" i="77"/>
  <c r="N258" i="77" s="1"/>
  <c r="O258" i="77"/>
  <c r="P258" i="77" s="1"/>
  <c r="G259" i="77"/>
  <c r="H259" i="77" s="1"/>
  <c r="I259" i="77"/>
  <c r="J259" i="77" s="1"/>
  <c r="K259" i="77"/>
  <c r="L259" i="77" s="1"/>
  <c r="M259" i="77"/>
  <c r="N259" i="77" s="1"/>
  <c r="O259" i="77"/>
  <c r="P259" i="77" s="1"/>
  <c r="G260" i="77"/>
  <c r="H260" i="77" s="1"/>
  <c r="I260" i="77"/>
  <c r="J260" i="77" s="1"/>
  <c r="K260" i="77"/>
  <c r="L260" i="77" s="1"/>
  <c r="M260" i="77"/>
  <c r="N260" i="77" s="1"/>
  <c r="O260" i="77"/>
  <c r="P260" i="77" s="1"/>
  <c r="G261" i="77"/>
  <c r="H261" i="77" s="1"/>
  <c r="I261" i="77"/>
  <c r="J261" i="77" s="1"/>
  <c r="K261" i="77"/>
  <c r="L261" i="77" s="1"/>
  <c r="M261" i="77"/>
  <c r="N261" i="77" s="1"/>
  <c r="O261" i="77"/>
  <c r="P261" i="77" s="1"/>
  <c r="G262" i="77"/>
  <c r="H262" i="77" s="1"/>
  <c r="I262" i="77"/>
  <c r="J262" i="77" s="1"/>
  <c r="K262" i="77"/>
  <c r="L262" i="77" s="1"/>
  <c r="M262" i="77"/>
  <c r="N262" i="77" s="1"/>
  <c r="O262" i="77"/>
  <c r="P262" i="77" s="1"/>
  <c r="G263" i="77"/>
  <c r="H263" i="77" s="1"/>
  <c r="I263" i="77"/>
  <c r="J263" i="77" s="1"/>
  <c r="K263" i="77"/>
  <c r="L263" i="77" s="1"/>
  <c r="M263" i="77"/>
  <c r="N263" i="77" s="1"/>
  <c r="O263" i="77"/>
  <c r="P263" i="77" s="1"/>
  <c r="O4" i="77"/>
  <c r="P4" i="77" s="1"/>
  <c r="O5" i="77"/>
  <c r="P5" i="77" s="1"/>
  <c r="O6" i="77"/>
  <c r="P6" i="77" s="1"/>
  <c r="O7" i="77"/>
  <c r="P7" i="77" s="1"/>
  <c r="O8" i="77"/>
  <c r="P8" i="77" s="1"/>
  <c r="O9" i="77"/>
  <c r="P9" i="77" s="1"/>
  <c r="O10" i="77"/>
  <c r="P10" i="77" s="1"/>
  <c r="O11" i="77"/>
  <c r="P11" i="77" s="1"/>
  <c r="O12" i="77"/>
  <c r="P12" i="77" s="1"/>
  <c r="O13" i="77"/>
  <c r="P13" i="77" s="1"/>
  <c r="O14" i="77"/>
  <c r="P14" i="77" s="1"/>
  <c r="O15" i="77"/>
  <c r="P15" i="77" s="1"/>
  <c r="O16" i="77"/>
  <c r="P16" i="77" s="1"/>
  <c r="O17" i="77"/>
  <c r="P17" i="77" s="1"/>
  <c r="O18" i="77"/>
  <c r="P18" i="77" s="1"/>
  <c r="O19" i="77"/>
  <c r="P19" i="77" s="1"/>
  <c r="O20" i="77"/>
  <c r="P20" i="77" s="1"/>
  <c r="O21" i="77"/>
  <c r="P21" i="77" s="1"/>
  <c r="O22" i="77"/>
  <c r="P22" i="77" s="1"/>
  <c r="O23" i="77"/>
  <c r="P23" i="77" s="1"/>
  <c r="O24" i="77"/>
  <c r="P24" i="77" s="1"/>
  <c r="O25" i="77"/>
  <c r="P25" i="77" s="1"/>
  <c r="O26" i="77"/>
  <c r="P26" i="77" s="1"/>
  <c r="O27" i="77"/>
  <c r="P27" i="77" s="1"/>
  <c r="O3" i="77"/>
  <c r="P3" i="77" s="1"/>
  <c r="M4" i="77"/>
  <c r="N4" i="77" s="1"/>
  <c r="M5" i="77"/>
  <c r="N5" i="77" s="1"/>
  <c r="M6" i="77"/>
  <c r="N6" i="77" s="1"/>
  <c r="M7" i="77"/>
  <c r="N7" i="77" s="1"/>
  <c r="M8" i="77"/>
  <c r="N8" i="77" s="1"/>
  <c r="M9" i="77"/>
  <c r="N9" i="77" s="1"/>
  <c r="M10" i="77"/>
  <c r="N10" i="77" s="1"/>
  <c r="M11" i="77"/>
  <c r="N11" i="77" s="1"/>
  <c r="M12" i="77"/>
  <c r="N12" i="77" s="1"/>
  <c r="M13" i="77"/>
  <c r="N13" i="77" s="1"/>
  <c r="M14" i="77"/>
  <c r="N14" i="77" s="1"/>
  <c r="M15" i="77"/>
  <c r="N15" i="77" s="1"/>
  <c r="M16" i="77"/>
  <c r="N16" i="77" s="1"/>
  <c r="M17" i="77"/>
  <c r="N17" i="77" s="1"/>
  <c r="M18" i="77"/>
  <c r="N18" i="77" s="1"/>
  <c r="M19" i="77"/>
  <c r="N19" i="77" s="1"/>
  <c r="M20" i="77"/>
  <c r="N20" i="77" s="1"/>
  <c r="M21" i="77"/>
  <c r="N21" i="77" s="1"/>
  <c r="M22" i="77"/>
  <c r="N22" i="77" s="1"/>
  <c r="M23" i="77"/>
  <c r="N23" i="77" s="1"/>
  <c r="M24" i="77"/>
  <c r="N24" i="77" s="1"/>
  <c r="M25" i="77"/>
  <c r="N25" i="77" s="1"/>
  <c r="M26" i="77"/>
  <c r="N26" i="77" s="1"/>
  <c r="M27" i="77"/>
  <c r="N27" i="77" s="1"/>
  <c r="M3" i="77"/>
  <c r="N3" i="77" s="1"/>
  <c r="I44" i="82"/>
  <c r="C45" i="82"/>
  <c r="L5" i="77"/>
  <c r="L7" i="77"/>
  <c r="L9" i="77"/>
  <c r="L11" i="77"/>
  <c r="L13" i="77"/>
  <c r="L15" i="77"/>
  <c r="L17" i="77"/>
  <c r="L19" i="77"/>
  <c r="L21" i="77"/>
  <c r="L23" i="77"/>
  <c r="L25" i="77"/>
  <c r="L27" i="77"/>
  <c r="K4" i="77"/>
  <c r="L4" i="77" s="1"/>
  <c r="K5" i="77"/>
  <c r="K6" i="77"/>
  <c r="L6" i="77" s="1"/>
  <c r="K7" i="77"/>
  <c r="K8" i="77"/>
  <c r="L8" i="77" s="1"/>
  <c r="K9" i="77"/>
  <c r="K10" i="77"/>
  <c r="L10" i="77" s="1"/>
  <c r="K11" i="77"/>
  <c r="K12" i="77"/>
  <c r="L12" i="77" s="1"/>
  <c r="K13" i="77"/>
  <c r="K14" i="77"/>
  <c r="L14" i="77" s="1"/>
  <c r="K15" i="77"/>
  <c r="K16" i="77"/>
  <c r="L16" i="77" s="1"/>
  <c r="K17" i="77"/>
  <c r="K18" i="77"/>
  <c r="L18" i="77" s="1"/>
  <c r="K19" i="77"/>
  <c r="K20" i="77"/>
  <c r="L20" i="77" s="1"/>
  <c r="K21" i="77"/>
  <c r="K22" i="77"/>
  <c r="L22" i="77" s="1"/>
  <c r="K23" i="77"/>
  <c r="K24" i="77"/>
  <c r="L24" i="77" s="1"/>
  <c r="K25" i="77"/>
  <c r="K26" i="77"/>
  <c r="L26" i="77" s="1"/>
  <c r="K27" i="77"/>
  <c r="K3" i="77"/>
  <c r="L3" i="77" s="1"/>
  <c r="C112" i="77"/>
  <c r="C68" i="77"/>
  <c r="G3" i="77"/>
  <c r="H3" i="77" s="1"/>
  <c r="G4" i="77"/>
  <c r="H4" i="77" s="1"/>
  <c r="G5" i="77"/>
  <c r="H5" i="77" s="1"/>
  <c r="G6" i="77"/>
  <c r="H6" i="77" s="1"/>
  <c r="G7" i="77"/>
  <c r="H7" i="77" s="1"/>
  <c r="G8" i="77"/>
  <c r="H8" i="77" s="1"/>
  <c r="G9" i="77"/>
  <c r="H9" i="77" s="1"/>
  <c r="G10" i="77"/>
  <c r="H10" i="77" s="1"/>
  <c r="G11" i="77"/>
  <c r="H11" i="77" s="1"/>
  <c r="E17" i="75"/>
  <c r="E25" i="75"/>
  <c r="E61" i="75"/>
  <c r="E11" i="75"/>
  <c r="E7" i="75"/>
  <c r="D115" i="19" l="1"/>
  <c r="D120" i="78"/>
  <c r="D112" i="79"/>
  <c r="D119" i="75"/>
  <c r="C4" i="77"/>
  <c r="C5" i="77"/>
  <c r="C6" i="77"/>
  <c r="C7" i="77"/>
  <c r="C8" i="77"/>
  <c r="C9" i="77"/>
  <c r="C10" i="77"/>
  <c r="C11" i="77"/>
  <c r="C12" i="77"/>
  <c r="C13" i="77"/>
  <c r="C14" i="77"/>
  <c r="C15" i="77"/>
  <c r="C16" i="77"/>
  <c r="C17" i="77"/>
  <c r="C18" i="77"/>
  <c r="C19" i="77"/>
  <c r="C20" i="77"/>
  <c r="C21" i="77"/>
  <c r="C22" i="77"/>
  <c r="C23" i="77"/>
  <c r="C24" i="77"/>
  <c r="C25" i="77"/>
  <c r="C26" i="77"/>
  <c r="C27" i="77"/>
  <c r="C28" i="77"/>
  <c r="C29" i="77"/>
  <c r="C30" i="77"/>
  <c r="C31" i="77"/>
  <c r="C32" i="77"/>
  <c r="C33" i="77"/>
  <c r="C34" i="77"/>
  <c r="C35" i="77"/>
  <c r="C36" i="77"/>
  <c r="C37" i="77"/>
  <c r="C38" i="77"/>
  <c r="C39" i="77"/>
  <c r="C40" i="77"/>
  <c r="C41" i="77"/>
  <c r="C42" i="77"/>
  <c r="C43" i="77"/>
  <c r="C44" i="77"/>
  <c r="C45" i="77"/>
  <c r="C46" i="77"/>
  <c r="C47" i="77"/>
  <c r="C48" i="77"/>
  <c r="C49" i="77"/>
  <c r="C50" i="77"/>
  <c r="C51" i="77"/>
  <c r="C52" i="77"/>
  <c r="C53" i="77"/>
  <c r="C54" i="77"/>
  <c r="C55" i="77"/>
  <c r="C56" i="77"/>
  <c r="C57" i="77"/>
  <c r="C58" i="77"/>
  <c r="C59" i="77"/>
  <c r="C60" i="77"/>
  <c r="C61" i="77"/>
  <c r="C62" i="77"/>
  <c r="C63" i="77"/>
  <c r="C64" i="77"/>
  <c r="C65" i="77"/>
  <c r="C66" i="77"/>
  <c r="C67" i="77"/>
  <c r="C69" i="77"/>
  <c r="C70" i="77"/>
  <c r="C71" i="77"/>
  <c r="C72" i="77"/>
  <c r="C73" i="77"/>
  <c r="C74" i="77"/>
  <c r="C75" i="77"/>
  <c r="C76" i="77"/>
  <c r="C77" i="77"/>
  <c r="C78" i="77"/>
  <c r="C79" i="77"/>
  <c r="C80" i="77"/>
  <c r="C81" i="77"/>
  <c r="C82" i="77"/>
  <c r="C83" i="77"/>
  <c r="C84" i="77"/>
  <c r="C85" i="77"/>
  <c r="C86" i="77"/>
  <c r="C87" i="77"/>
  <c r="C88" i="77"/>
  <c r="C89" i="77"/>
  <c r="C90" i="77"/>
  <c r="C91" i="77"/>
  <c r="C92" i="77"/>
  <c r="C93" i="77"/>
  <c r="C94" i="77"/>
  <c r="C95" i="77"/>
  <c r="C96" i="77"/>
  <c r="C97" i="77"/>
  <c r="C98" i="77"/>
  <c r="C99" i="77"/>
  <c r="C100" i="77"/>
  <c r="C101" i="77"/>
  <c r="C102" i="77"/>
  <c r="C103" i="77"/>
  <c r="C104" i="77"/>
  <c r="C105" i="77"/>
  <c r="C106" i="77"/>
  <c r="C107" i="77"/>
  <c r="C108" i="77"/>
  <c r="C109" i="77"/>
  <c r="C110" i="77"/>
  <c r="C111" i="77"/>
  <c r="C113" i="77"/>
  <c r="C114" i="77"/>
  <c r="C115" i="77"/>
  <c r="C116" i="77"/>
  <c r="C117" i="77"/>
  <c r="C118" i="77"/>
  <c r="C119" i="77"/>
  <c r="C120" i="77"/>
  <c r="C121" i="77"/>
  <c r="C122" i="77"/>
  <c r="C123" i="77"/>
  <c r="C124" i="77"/>
  <c r="C125" i="77"/>
  <c r="C126" i="77"/>
  <c r="C127" i="77"/>
  <c r="C128" i="77"/>
  <c r="C129" i="77"/>
  <c r="C130" i="77"/>
  <c r="C131" i="77"/>
  <c r="C132" i="77"/>
  <c r="C133" i="77"/>
  <c r="C134" i="77"/>
  <c r="C135" i="77"/>
  <c r="C136" i="77"/>
  <c r="C137" i="77"/>
  <c r="C138" i="77"/>
  <c r="C139" i="77"/>
  <c r="C140" i="77"/>
  <c r="C141" i="77"/>
  <c r="C142" i="77"/>
  <c r="C143" i="77"/>
  <c r="C144" i="77"/>
  <c r="C145" i="77"/>
  <c r="C146" i="77"/>
  <c r="C147" i="77"/>
  <c r="C148" i="77"/>
  <c r="C149" i="77"/>
  <c r="C150" i="77"/>
  <c r="C151" i="77"/>
  <c r="C152" i="77"/>
  <c r="C153" i="77"/>
  <c r="C154" i="77"/>
  <c r="C155" i="77"/>
  <c r="C156" i="77"/>
  <c r="C157" i="77"/>
  <c r="C158" i="77"/>
  <c r="C159" i="77"/>
  <c r="C160" i="77"/>
  <c r="C161" i="77"/>
  <c r="C162" i="77"/>
  <c r="C163" i="77"/>
  <c r="C164" i="77"/>
  <c r="C165" i="77"/>
  <c r="C166" i="77"/>
  <c r="C167" i="77"/>
  <c r="C168" i="77"/>
  <c r="C169" i="77"/>
  <c r="C170" i="77"/>
  <c r="C171" i="77"/>
  <c r="C172" i="77"/>
  <c r="C173" i="77"/>
  <c r="C174" i="77"/>
  <c r="C175" i="77"/>
  <c r="C176" i="77"/>
  <c r="C177" i="77"/>
  <c r="C178" i="77"/>
  <c r="C179" i="77"/>
  <c r="C180" i="77"/>
  <c r="C181" i="77"/>
  <c r="C182" i="77"/>
  <c r="C183" i="77"/>
  <c r="C184" i="77"/>
  <c r="C185" i="77"/>
  <c r="C186" i="77"/>
  <c r="C187" i="77"/>
  <c r="C188" i="77"/>
  <c r="C189" i="77"/>
  <c r="C190" i="77"/>
  <c r="C191" i="77"/>
  <c r="C192" i="77"/>
  <c r="C193" i="77"/>
  <c r="C194" i="77"/>
  <c r="C195" i="77"/>
  <c r="C196" i="77"/>
  <c r="C197" i="77"/>
  <c r="C198" i="77"/>
  <c r="C199" i="77"/>
  <c r="C200" i="77"/>
  <c r="C201" i="77"/>
  <c r="C202" i="77"/>
  <c r="C203" i="77"/>
  <c r="C204" i="77"/>
  <c r="C205" i="77"/>
  <c r="C206" i="77"/>
  <c r="C207" i="77"/>
  <c r="C208" i="77"/>
  <c r="C209" i="77"/>
  <c r="C210" i="77"/>
  <c r="C211" i="77"/>
  <c r="C212" i="77"/>
  <c r="C213" i="77"/>
  <c r="C214" i="77"/>
  <c r="C215" i="77"/>
  <c r="C216" i="77"/>
  <c r="C217" i="77"/>
  <c r="C218" i="77"/>
  <c r="C219" i="77"/>
  <c r="C220" i="77"/>
  <c r="C221" i="77"/>
  <c r="C222" i="77"/>
  <c r="C223" i="77"/>
  <c r="C224" i="77"/>
  <c r="C225" i="77"/>
  <c r="C226" i="77"/>
  <c r="C227" i="77"/>
  <c r="C228" i="77"/>
  <c r="C229" i="77"/>
  <c r="C230" i="77"/>
  <c r="C231" i="77"/>
  <c r="C232" i="77"/>
  <c r="C233" i="77"/>
  <c r="C234" i="77"/>
  <c r="C235" i="77"/>
  <c r="C236" i="77"/>
  <c r="C237" i="77"/>
  <c r="C238" i="77"/>
  <c r="C239" i="77"/>
  <c r="C240" i="77"/>
  <c r="C241" i="77"/>
  <c r="C242" i="77"/>
  <c r="C243" i="77"/>
  <c r="C244" i="77"/>
  <c r="C245" i="77"/>
  <c r="C246" i="77"/>
  <c r="C247" i="77"/>
  <c r="C248" i="77"/>
  <c r="C249" i="77"/>
  <c r="C250" i="77"/>
  <c r="C251" i="77"/>
  <c r="C252" i="77"/>
  <c r="C253" i="77"/>
  <c r="C254" i="77"/>
  <c r="C255" i="77"/>
  <c r="C256" i="77"/>
  <c r="C257" i="77"/>
  <c r="C258" i="77"/>
  <c r="C259" i="77"/>
  <c r="C260" i="77"/>
  <c r="C261" i="77"/>
  <c r="C262" i="77"/>
  <c r="C263" i="77"/>
  <c r="C3" i="77"/>
  <c r="G26" i="77"/>
  <c r="H26" i="77" s="1"/>
  <c r="I26" i="77"/>
  <c r="J26" i="77" s="1"/>
  <c r="G27" i="77"/>
  <c r="H27" i="77" s="1"/>
  <c r="I27" i="77"/>
  <c r="J27" i="77" s="1"/>
  <c r="I4" i="77"/>
  <c r="J4" i="77" s="1"/>
  <c r="I5" i="77"/>
  <c r="J5" i="77" s="1"/>
  <c r="I6" i="77"/>
  <c r="J6" i="77" s="1"/>
  <c r="I7" i="77"/>
  <c r="J7" i="77" s="1"/>
  <c r="I8" i="77"/>
  <c r="J8" i="77" s="1"/>
  <c r="I9" i="77"/>
  <c r="J9" i="77" s="1"/>
  <c r="I10" i="77"/>
  <c r="J10" i="77" s="1"/>
  <c r="I11" i="77"/>
  <c r="J11" i="77" s="1"/>
  <c r="I12" i="77"/>
  <c r="J12" i="77" s="1"/>
  <c r="I13" i="77"/>
  <c r="J13" i="77" s="1"/>
  <c r="I14" i="77"/>
  <c r="J14" i="77" s="1"/>
  <c r="I15" i="77"/>
  <c r="J15" i="77" s="1"/>
  <c r="I16" i="77"/>
  <c r="J16" i="77" s="1"/>
  <c r="I17" i="77"/>
  <c r="J17" i="77" s="1"/>
  <c r="I18" i="77"/>
  <c r="J18" i="77" s="1"/>
  <c r="I19" i="77"/>
  <c r="J19" i="77" s="1"/>
  <c r="I20" i="77"/>
  <c r="J20" i="77" s="1"/>
  <c r="I21" i="77"/>
  <c r="J21" i="77" s="1"/>
  <c r="I22" i="77"/>
  <c r="J22" i="77" s="1"/>
  <c r="I23" i="77"/>
  <c r="J23" i="77" s="1"/>
  <c r="I24" i="77"/>
  <c r="J24" i="77" s="1"/>
  <c r="I25" i="77"/>
  <c r="J25" i="77" s="1"/>
  <c r="I3" i="77"/>
  <c r="J3" i="77" s="1"/>
  <c r="G12" i="77"/>
  <c r="H12" i="77" s="1"/>
  <c r="G13" i="77"/>
  <c r="H13" i="77" s="1"/>
  <c r="G14" i="77"/>
  <c r="H14" i="77" s="1"/>
  <c r="G15" i="77"/>
  <c r="H15" i="77" s="1"/>
  <c r="G16" i="77"/>
  <c r="H16" i="77" s="1"/>
  <c r="G17" i="77"/>
  <c r="H17" i="77" s="1"/>
  <c r="G18" i="77"/>
  <c r="H18" i="77" s="1"/>
  <c r="G19" i="77"/>
  <c r="H19" i="77" s="1"/>
  <c r="G20" i="77"/>
  <c r="H20" i="77" s="1"/>
  <c r="G21" i="77"/>
  <c r="H21" i="77" s="1"/>
  <c r="G22" i="77"/>
  <c r="H22" i="77" s="1"/>
  <c r="G23" i="77"/>
  <c r="H23" i="77" s="1"/>
  <c r="G24" i="77"/>
  <c r="H24" i="77" s="1"/>
  <c r="G25" i="77"/>
  <c r="H25" i="77" s="1"/>
  <c r="E14" i="75"/>
  <c r="E38" i="75"/>
  <c r="L6" i="84" l="1"/>
  <c r="L8" i="84"/>
  <c r="L10" i="84"/>
  <c r="L12" i="84"/>
  <c r="L14" i="84"/>
  <c r="L7" i="84"/>
  <c r="L9" i="84"/>
  <c r="L11" i="84"/>
  <c r="L13" i="84"/>
  <c r="L15" i="84"/>
  <c r="L5" i="84"/>
  <c r="F12" i="84"/>
  <c r="F11" i="84"/>
  <c r="L3" i="84"/>
  <c r="F14" i="82"/>
  <c r="F17" i="82"/>
  <c r="F15" i="82"/>
  <c r="F18" i="55"/>
  <c r="F3" i="84"/>
  <c r="F5" i="84"/>
  <c r="F7" i="84"/>
  <c r="F4" i="84"/>
  <c r="F6" i="84"/>
  <c r="F8" i="84"/>
  <c r="L14" i="83"/>
  <c r="L10" i="83"/>
  <c r="L3" i="83"/>
  <c r="N3" i="83" s="1"/>
  <c r="F5" i="83"/>
  <c r="H5" i="83" s="1"/>
  <c r="L7" i="82"/>
  <c r="F4" i="82"/>
  <c r="L8" i="82"/>
  <c r="F11" i="82"/>
  <c r="L6" i="55"/>
  <c r="F8" i="55"/>
  <c r="L4" i="55"/>
  <c r="F15" i="55"/>
  <c r="L3" i="58"/>
  <c r="F19" i="58"/>
  <c r="L5" i="58"/>
  <c r="F6" i="58"/>
  <c r="L4" i="84"/>
  <c r="F9" i="84"/>
  <c r="F13" i="84"/>
  <c r="F14" i="84"/>
  <c r="F10" i="84"/>
  <c r="F16" i="82"/>
  <c r="F13" i="82"/>
  <c r="L4" i="83"/>
  <c r="N4" i="83" s="1"/>
  <c r="L8" i="83"/>
  <c r="L12" i="83"/>
  <c r="N12" i="83" s="1"/>
  <c r="L5" i="83"/>
  <c r="N5" i="83" s="1"/>
  <c r="L9" i="83"/>
  <c r="N9" i="83" s="1"/>
  <c r="L13" i="83"/>
  <c r="N13" i="83" s="1"/>
  <c r="L6" i="83"/>
  <c r="N6" i="83" s="1"/>
  <c r="L7" i="83"/>
  <c r="N7" i="83" s="1"/>
  <c r="L11" i="83"/>
  <c r="L15" i="83"/>
  <c r="N15" i="83" s="1"/>
  <c r="L16" i="83"/>
  <c r="N16" i="83" s="1"/>
  <c r="F4" i="83"/>
  <c r="H4" i="83" s="1"/>
  <c r="F9" i="82"/>
  <c r="F8" i="83"/>
  <c r="H8" i="83" s="1"/>
  <c r="F12" i="83"/>
  <c r="H12" i="83" s="1"/>
  <c r="F16" i="83"/>
  <c r="H16" i="83" s="1"/>
  <c r="F9" i="83"/>
  <c r="H9" i="83" s="1"/>
  <c r="F13" i="83"/>
  <c r="H13" i="83" s="1"/>
  <c r="F6" i="83"/>
  <c r="H6" i="83" s="1"/>
  <c r="F10" i="83"/>
  <c r="H10" i="83" s="1"/>
  <c r="F14" i="83"/>
  <c r="H14" i="83" s="1"/>
  <c r="F7" i="83"/>
  <c r="H7" i="83" s="1"/>
  <c r="F11" i="83"/>
  <c r="H11" i="83" s="1"/>
  <c r="F15" i="83"/>
  <c r="H15" i="83" s="1"/>
  <c r="F6" i="82"/>
  <c r="L3" i="82"/>
  <c r="F8" i="82"/>
  <c r="F3" i="82"/>
  <c r="L10" i="82"/>
  <c r="F5" i="82"/>
  <c r="F12" i="82"/>
  <c r="L11" i="82"/>
  <c r="L12" i="82"/>
  <c r="L6" i="82"/>
  <c r="F7" i="82"/>
  <c r="L4" i="82"/>
  <c r="F10" i="82"/>
  <c r="L5" i="82"/>
  <c r="L9" i="82"/>
  <c r="F18" i="82"/>
  <c r="F6" i="55"/>
  <c r="F10" i="55"/>
  <c r="F14" i="55"/>
  <c r="L6" i="58"/>
  <c r="F11" i="58"/>
  <c r="F3" i="58"/>
  <c r="L5" i="55"/>
  <c r="L3" i="55"/>
  <c r="F7" i="55"/>
  <c r="F11" i="55"/>
  <c r="F3" i="55"/>
  <c r="L7" i="58"/>
  <c r="F4" i="58"/>
  <c r="F8" i="58"/>
  <c r="F12" i="58"/>
  <c r="F16" i="58"/>
  <c r="F20" i="58"/>
  <c r="F5" i="58"/>
  <c r="F13" i="58"/>
  <c r="F21" i="58"/>
  <c r="F4" i="55"/>
  <c r="F12" i="55"/>
  <c r="F16" i="55"/>
  <c r="L4" i="58"/>
  <c r="L8" i="58"/>
  <c r="F9" i="58"/>
  <c r="F17" i="58"/>
  <c r="F5" i="55"/>
  <c r="F9" i="55"/>
  <c r="F13" i="55"/>
  <c r="F17" i="55"/>
  <c r="L9" i="58"/>
  <c r="F10" i="58"/>
  <c r="F14" i="58"/>
  <c r="F18" i="58"/>
  <c r="F22" i="58"/>
  <c r="F7" i="58"/>
  <c r="F15" i="58"/>
  <c r="I44" i="55"/>
  <c r="C112" i="79" s="1"/>
  <c r="C44" i="55"/>
  <c r="E24" i="79"/>
  <c r="E19" i="79"/>
  <c r="N24" i="79" l="1"/>
  <c r="N10" i="83"/>
  <c r="N14" i="83"/>
  <c r="N8" i="83"/>
  <c r="C115" i="19"/>
  <c r="C120" i="78"/>
  <c r="I44" i="58" l="1"/>
  <c r="C44" i="58"/>
  <c r="C119" i="75"/>
  <c r="G44" i="71"/>
  <c r="L119" i="75" s="1"/>
  <c r="B120" i="78" l="1"/>
  <c r="B115" i="19"/>
  <c r="M112" i="79"/>
  <c r="M120" i="78"/>
  <c r="M115" i="19"/>
  <c r="L112" i="79"/>
  <c r="K112" i="79"/>
  <c r="K119" i="75"/>
  <c r="K120" i="78"/>
  <c r="K115" i="19"/>
  <c r="J112" i="79"/>
  <c r="J119" i="75"/>
  <c r="J120" i="78"/>
  <c r="J115" i="19"/>
  <c r="H112" i="79"/>
  <c r="H119" i="75"/>
  <c r="H120" i="78"/>
  <c r="H115" i="19"/>
  <c r="B112" i="79"/>
  <c r="B119" i="75"/>
  <c r="G15" i="65" l="1"/>
  <c r="G16" i="65"/>
  <c r="G17" i="65"/>
  <c r="C31" i="65"/>
  <c r="C32" i="65"/>
  <c r="F119" i="78" l="1"/>
  <c r="F121" i="78" s="1"/>
  <c r="C24" i="71" l="1"/>
  <c r="C23" i="71"/>
  <c r="C22" i="71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G14" i="65"/>
  <c r="C14" i="65"/>
  <c r="G13" i="65"/>
  <c r="C13" i="65"/>
  <c r="G12" i="65"/>
  <c r="C12" i="65"/>
  <c r="G11" i="65"/>
  <c r="C11" i="65"/>
  <c r="G10" i="65"/>
  <c r="C10" i="65"/>
  <c r="G9" i="65"/>
  <c r="C9" i="65"/>
  <c r="G8" i="65"/>
  <c r="C8" i="65"/>
  <c r="G7" i="65"/>
  <c r="C7" i="65"/>
  <c r="G6" i="65"/>
  <c r="C6" i="65"/>
  <c r="G5" i="65"/>
  <c r="C5" i="65"/>
  <c r="G4" i="65"/>
  <c r="C4" i="65"/>
  <c r="G3" i="65"/>
  <c r="C3" i="65"/>
  <c r="I39" i="78"/>
  <c r="I28" i="78"/>
  <c r="L28" i="78"/>
  <c r="L39" i="78"/>
  <c r="L60" i="78"/>
  <c r="L43" i="78"/>
  <c r="L5" i="78"/>
  <c r="I24" i="75"/>
  <c r="I23" i="75"/>
  <c r="I22" i="75"/>
  <c r="I47" i="75"/>
  <c r="I52" i="75"/>
  <c r="I48" i="75"/>
  <c r="I35" i="75"/>
  <c r="I34" i="75"/>
  <c r="I36" i="75"/>
  <c r="I31" i="75"/>
  <c r="I32" i="75"/>
  <c r="I29" i="75"/>
  <c r="I10" i="75"/>
  <c r="I27" i="75"/>
  <c r="I33" i="75"/>
  <c r="I28" i="75"/>
  <c r="I26" i="75"/>
  <c r="I30" i="75"/>
  <c r="L59" i="78"/>
  <c r="L24" i="78"/>
  <c r="L3" i="78"/>
  <c r="L48" i="78"/>
  <c r="L4" i="78"/>
  <c r="L11" i="78"/>
  <c r="I48" i="78"/>
  <c r="N30" i="75" l="1"/>
  <c r="N26" i="75"/>
  <c r="N28" i="75"/>
  <c r="N27" i="75"/>
  <c r="N10" i="75"/>
  <c r="N29" i="75"/>
  <c r="N31" i="75"/>
  <c r="N35" i="75"/>
  <c r="N48" i="75"/>
  <c r="N52" i="75"/>
  <c r="N47" i="75"/>
  <c r="N22" i="75"/>
  <c r="N23" i="75"/>
  <c r="N24" i="75"/>
  <c r="G43" i="65"/>
  <c r="C43" i="65"/>
  <c r="N28" i="78"/>
  <c r="N39" i="78"/>
  <c r="C44" i="71"/>
  <c r="N48" i="78"/>
  <c r="G115" i="19"/>
  <c r="I60" i="78"/>
  <c r="L120" i="78" l="1"/>
  <c r="L115" i="19"/>
  <c r="N60" i="78"/>
  <c r="I37" i="75"/>
  <c r="I41" i="75"/>
  <c r="N32" i="75" l="1"/>
  <c r="C107" i="79"/>
  <c r="N41" i="75" l="1"/>
  <c r="N37" i="75"/>
  <c r="I59" i="78"/>
  <c r="N59" i="78" l="1"/>
  <c r="I24" i="78"/>
  <c r="I42" i="75"/>
  <c r="N42" i="75" l="1"/>
  <c r="N24" i="78"/>
  <c r="I43" i="78"/>
  <c r="N33" i="75" l="1"/>
  <c r="N43" i="78"/>
  <c r="I120" i="78"/>
  <c r="I115" i="19"/>
  <c r="G112" i="79"/>
  <c r="E118" i="75" l="1"/>
  <c r="E120" i="75" s="1"/>
  <c r="F118" i="75" l="1"/>
  <c r="F120" i="75" s="1"/>
  <c r="I112" i="79" l="1"/>
  <c r="I119" i="75"/>
  <c r="N36" i="75" l="1"/>
  <c r="N34" i="75"/>
  <c r="K37" i="79"/>
  <c r="K7" i="79"/>
  <c r="B61" i="75"/>
  <c r="H28" i="79"/>
  <c r="C8" i="79"/>
  <c r="B79" i="75"/>
  <c r="H3" i="79"/>
  <c r="D60" i="75"/>
  <c r="K30" i="79"/>
  <c r="B71" i="75"/>
  <c r="B7" i="79"/>
  <c r="D89" i="75"/>
  <c r="C94" i="79"/>
  <c r="B99" i="75"/>
  <c r="F7" i="79"/>
  <c r="C72" i="79"/>
  <c r="B89" i="75"/>
  <c r="F15" i="79"/>
  <c r="L31" i="79"/>
  <c r="I13" i="79"/>
  <c r="K10" i="79"/>
  <c r="C34" i="79"/>
  <c r="D67" i="75"/>
  <c r="L43" i="79"/>
  <c r="K43" i="79"/>
  <c r="B98" i="75"/>
  <c r="G11" i="79"/>
  <c r="D36" i="79"/>
  <c r="C83" i="79"/>
  <c r="B104" i="79"/>
  <c r="E12" i="79"/>
  <c r="H93" i="78"/>
  <c r="D6" i="79"/>
  <c r="B4" i="79"/>
  <c r="C109" i="79"/>
  <c r="I6" i="79"/>
  <c r="D99" i="75"/>
  <c r="E25" i="79"/>
  <c r="C12" i="75"/>
  <c r="H37" i="78"/>
  <c r="J14" i="79"/>
  <c r="D93" i="79"/>
  <c r="M36" i="79"/>
  <c r="B59" i="75"/>
  <c r="K46" i="79"/>
  <c r="D115" i="75"/>
  <c r="C6" i="75"/>
  <c r="B92" i="75"/>
  <c r="H16" i="79"/>
  <c r="B13" i="79"/>
  <c r="C51" i="75"/>
  <c r="D95" i="75"/>
  <c r="E26" i="79"/>
  <c r="C46" i="79"/>
  <c r="E11" i="79"/>
  <c r="B70" i="75"/>
  <c r="L32" i="79"/>
  <c r="C103" i="75"/>
  <c r="D58" i="79"/>
  <c r="D61" i="75"/>
  <c r="I40" i="79"/>
  <c r="D98" i="79"/>
  <c r="E30" i="79"/>
  <c r="D5" i="75"/>
  <c r="B67" i="79"/>
  <c r="I45" i="79"/>
  <c r="K38" i="79"/>
  <c r="B14" i="79"/>
  <c r="M7" i="79"/>
  <c r="I35" i="79"/>
  <c r="M43" i="79"/>
  <c r="C60" i="75"/>
  <c r="B21" i="79"/>
  <c r="B115" i="75"/>
  <c r="D105" i="79"/>
  <c r="D86" i="75"/>
  <c r="E48" i="79"/>
  <c r="C95" i="75"/>
  <c r="D99" i="79"/>
  <c r="B101" i="75"/>
  <c r="G35" i="79"/>
  <c r="D3" i="79"/>
  <c r="B55" i="79"/>
  <c r="H12" i="79"/>
  <c r="I95" i="19"/>
  <c r="I36" i="79"/>
  <c r="G48" i="79"/>
  <c r="F42" i="79"/>
  <c r="C78" i="75"/>
  <c r="F35" i="79"/>
  <c r="D48" i="79"/>
  <c r="M42" i="79"/>
  <c r="B34" i="79"/>
  <c r="D102" i="79"/>
  <c r="D9" i="79"/>
  <c r="B41" i="79"/>
  <c r="F9" i="79"/>
  <c r="B106" i="79"/>
  <c r="D32" i="79"/>
  <c r="C88" i="75"/>
  <c r="C40" i="79"/>
  <c r="B65" i="75"/>
  <c r="L7" i="79"/>
  <c r="D98" i="75"/>
  <c r="B32" i="79"/>
  <c r="D54" i="75"/>
  <c r="K41" i="79"/>
  <c r="C80" i="75"/>
  <c r="C69" i="78"/>
  <c r="C100" i="79"/>
  <c r="D107" i="79"/>
  <c r="L18" i="79"/>
  <c r="B42" i="79"/>
  <c r="C86" i="75"/>
  <c r="C68" i="75"/>
  <c r="C63" i="79"/>
  <c r="B111" i="75"/>
  <c r="B69" i="75"/>
  <c r="H34" i="79"/>
  <c r="G6" i="79"/>
  <c r="D31" i="79"/>
  <c r="C108" i="79"/>
  <c r="L115" i="78"/>
  <c r="M14" i="75"/>
  <c r="K42" i="79"/>
  <c r="M21" i="79"/>
  <c r="D13" i="79"/>
  <c r="M92" i="78"/>
  <c r="D85" i="79"/>
  <c r="F10" i="79"/>
  <c r="I21" i="79"/>
  <c r="B89" i="79"/>
  <c r="E36" i="79"/>
  <c r="D68" i="75"/>
  <c r="C59" i="75"/>
  <c r="B56" i="79"/>
  <c r="C59" i="79"/>
  <c r="K27" i="79"/>
  <c r="C98" i="79"/>
  <c r="B46" i="79"/>
  <c r="E8" i="79"/>
  <c r="B39" i="79"/>
  <c r="D6" i="75"/>
  <c r="B11" i="75"/>
  <c r="B114" i="75"/>
  <c r="H13" i="79"/>
  <c r="D90" i="75"/>
  <c r="C85" i="75"/>
  <c r="D87" i="75"/>
  <c r="G104" i="19"/>
  <c r="E22" i="19"/>
  <c r="D19" i="79"/>
  <c r="K36" i="79"/>
  <c r="C12" i="79"/>
  <c r="C54" i="79"/>
  <c r="D34" i="79"/>
  <c r="K39" i="79"/>
  <c r="K14" i="75"/>
  <c r="D38" i="79"/>
  <c r="L13" i="78"/>
  <c r="H18" i="78"/>
  <c r="F16" i="79"/>
  <c r="L14" i="79"/>
  <c r="B76" i="75"/>
  <c r="I31" i="79"/>
  <c r="B88" i="75"/>
  <c r="D91" i="79"/>
  <c r="I18" i="79"/>
  <c r="B58" i="75"/>
  <c r="B74" i="75"/>
  <c r="B12" i="75"/>
  <c r="C90" i="79"/>
  <c r="D71" i="75"/>
  <c r="J43" i="79"/>
  <c r="D57" i="75"/>
  <c r="D53" i="75"/>
  <c r="H21" i="79"/>
  <c r="D29" i="78"/>
  <c r="F6" i="79"/>
  <c r="B56" i="75"/>
  <c r="K6" i="79"/>
  <c r="B71" i="79"/>
  <c r="B45" i="75"/>
  <c r="G36" i="79"/>
  <c r="C66" i="75"/>
  <c r="C64" i="75"/>
  <c r="B6" i="79"/>
  <c r="M32" i="79"/>
  <c r="B103" i="79"/>
  <c r="E43" i="79"/>
  <c r="M9" i="79"/>
  <c r="B68" i="79"/>
  <c r="B51" i="79"/>
  <c r="C99" i="79"/>
  <c r="B65" i="79"/>
  <c r="C77" i="75"/>
  <c r="H8" i="79"/>
  <c r="D10" i="79"/>
  <c r="C109" i="75"/>
  <c r="J18" i="79"/>
  <c r="D82" i="79"/>
  <c r="B97" i="75"/>
  <c r="G40" i="79"/>
  <c r="D58" i="75"/>
  <c r="E14" i="79"/>
  <c r="F40" i="79"/>
  <c r="B94" i="79"/>
  <c r="C49" i="79"/>
  <c r="I33" i="79"/>
  <c r="D70" i="75"/>
  <c r="K21" i="79"/>
  <c r="G43" i="79"/>
  <c r="L45" i="79"/>
  <c r="K33" i="79"/>
  <c r="J30" i="19"/>
  <c r="F37" i="79"/>
  <c r="K40" i="79"/>
  <c r="E41" i="79"/>
  <c r="J48" i="79"/>
  <c r="C14" i="79"/>
  <c r="D45" i="79"/>
  <c r="D50" i="75"/>
  <c r="M13" i="79"/>
  <c r="C50" i="75"/>
  <c r="C16" i="75"/>
  <c r="C57" i="75"/>
  <c r="D65" i="79"/>
  <c r="B108" i="75"/>
  <c r="I11" i="79"/>
  <c r="D62" i="79"/>
  <c r="F30" i="79"/>
  <c r="E64" i="78"/>
  <c r="H75" i="78"/>
  <c r="I25" i="78"/>
  <c r="I41" i="79"/>
  <c r="C106" i="78"/>
  <c r="H72" i="78"/>
  <c r="M21" i="78"/>
  <c r="D7" i="78"/>
  <c r="L30" i="78"/>
  <c r="J80" i="78"/>
  <c r="H78" i="79"/>
  <c r="L41" i="79"/>
  <c r="L64" i="78"/>
  <c r="I84" i="78"/>
  <c r="J37" i="78"/>
  <c r="K28" i="79"/>
  <c r="E27" i="78"/>
  <c r="J95" i="78"/>
  <c r="H4" i="78"/>
  <c r="G4" i="79"/>
  <c r="L38" i="78"/>
  <c r="M73" i="78"/>
  <c r="B69" i="79"/>
  <c r="M7" i="78"/>
  <c r="J50" i="78"/>
  <c r="E26" i="78"/>
  <c r="M40" i="79"/>
  <c r="K15" i="78"/>
  <c r="C85" i="79"/>
  <c r="C81" i="78"/>
  <c r="I37" i="79"/>
  <c r="J28" i="79"/>
  <c r="E20" i="79"/>
  <c r="G8" i="79"/>
  <c r="D100" i="75"/>
  <c r="M40" i="19"/>
  <c r="F44" i="19"/>
  <c r="D87" i="79"/>
  <c r="C26" i="78"/>
  <c r="F28" i="79"/>
  <c r="L45" i="78"/>
  <c r="K58" i="78"/>
  <c r="C11" i="79"/>
  <c r="D109" i="79"/>
  <c r="C102" i="79"/>
  <c r="J72" i="78"/>
  <c r="G31" i="79"/>
  <c r="F33" i="79"/>
  <c r="E38" i="78"/>
  <c r="C57" i="79"/>
  <c r="I32" i="78"/>
  <c r="D51" i="78"/>
  <c r="J45" i="79"/>
  <c r="D42" i="79"/>
  <c r="L34" i="19"/>
  <c r="D108" i="75"/>
  <c r="D103" i="75"/>
  <c r="C82" i="79"/>
  <c r="D11" i="79"/>
  <c r="I27" i="79"/>
  <c r="E39" i="79"/>
  <c r="C105" i="79"/>
  <c r="G10" i="79"/>
  <c r="L21" i="79"/>
  <c r="G39" i="79"/>
  <c r="J38" i="79"/>
  <c r="B80" i="75"/>
  <c r="L5" i="79"/>
  <c r="E9" i="19"/>
  <c r="G32" i="79"/>
  <c r="C65" i="75"/>
  <c r="D8" i="79"/>
  <c r="H37" i="79"/>
  <c r="H57" i="78"/>
  <c r="D89" i="78"/>
  <c r="M34" i="78"/>
  <c r="J52" i="78"/>
  <c r="H30" i="79"/>
  <c r="F98" i="79"/>
  <c r="M16" i="78"/>
  <c r="C43" i="75"/>
  <c r="B23" i="78"/>
  <c r="K66" i="78"/>
  <c r="B74" i="79"/>
  <c r="D97" i="75"/>
  <c r="C67" i="75"/>
  <c r="K99" i="78"/>
  <c r="K21" i="78"/>
  <c r="M49" i="19"/>
  <c r="I30" i="79"/>
  <c r="D51" i="75"/>
  <c r="H39" i="79"/>
  <c r="H65" i="78"/>
  <c r="C73" i="75"/>
  <c r="M33" i="79"/>
  <c r="M8" i="79"/>
  <c r="J47" i="79"/>
  <c r="I29" i="78"/>
  <c r="B100" i="79"/>
  <c r="B31" i="79"/>
  <c r="H19" i="79"/>
  <c r="L110" i="78"/>
  <c r="D75" i="79"/>
  <c r="D84" i="75"/>
  <c r="C106" i="75"/>
  <c r="L107" i="78"/>
  <c r="E14" i="78"/>
  <c r="J21" i="78"/>
  <c r="K95" i="78"/>
  <c r="L29" i="78"/>
  <c r="G42" i="79"/>
  <c r="H48" i="79"/>
  <c r="J105" i="78"/>
  <c r="B87" i="79"/>
  <c r="B84" i="75"/>
  <c r="F13" i="79"/>
  <c r="C56" i="75"/>
  <c r="C115" i="75"/>
  <c r="J35" i="79"/>
  <c r="L9" i="79"/>
  <c r="E68" i="78"/>
  <c r="I14" i="79"/>
  <c r="B109" i="75"/>
  <c r="B73" i="79"/>
  <c r="D21" i="75"/>
  <c r="C21" i="78"/>
  <c r="B95" i="75"/>
  <c r="E32" i="78"/>
  <c r="D76" i="79"/>
  <c r="E35" i="78"/>
  <c r="C74" i="75"/>
  <c r="I9" i="19"/>
  <c r="H91" i="78"/>
  <c r="F15" i="19"/>
  <c r="L39" i="79"/>
  <c r="I6" i="78"/>
  <c r="L6" i="79"/>
  <c r="E89" i="19"/>
  <c r="M12" i="78"/>
  <c r="J32" i="19"/>
  <c r="C20" i="78"/>
  <c r="K41" i="78"/>
  <c r="B95" i="79"/>
  <c r="L18" i="78"/>
  <c r="M50" i="19"/>
  <c r="F40" i="19"/>
  <c r="I34" i="79"/>
  <c r="B12" i="79"/>
  <c r="D93" i="75"/>
  <c r="C72" i="75"/>
  <c r="C77" i="78"/>
  <c r="L36" i="79"/>
  <c r="B77" i="75"/>
  <c r="C5" i="78"/>
  <c r="K47" i="79"/>
  <c r="D80" i="75"/>
  <c r="C78" i="79"/>
  <c r="B49" i="75"/>
  <c r="B53" i="75"/>
  <c r="C64" i="79"/>
  <c r="D64" i="79"/>
  <c r="B57" i="75"/>
  <c r="D37" i="79"/>
  <c r="H80" i="78"/>
  <c r="C101" i="75"/>
  <c r="C55" i="78"/>
  <c r="F46" i="79"/>
  <c r="G6" i="19"/>
  <c r="C82" i="75"/>
  <c r="C67" i="79"/>
  <c r="K70" i="19"/>
  <c r="B46" i="75"/>
  <c r="H70" i="78"/>
  <c r="H11" i="78"/>
  <c r="C50" i="79"/>
  <c r="E56" i="78"/>
  <c r="D30" i="79"/>
  <c r="D39" i="79"/>
  <c r="B36" i="79"/>
  <c r="B40" i="75"/>
  <c r="B54" i="79"/>
  <c r="B61" i="79"/>
  <c r="H59" i="19"/>
  <c r="G33" i="79"/>
  <c r="C53" i="75"/>
  <c r="B93" i="75"/>
  <c r="D114" i="75"/>
  <c r="H41" i="79"/>
  <c r="L25" i="78"/>
  <c r="M34" i="79"/>
  <c r="H47" i="79"/>
  <c r="C87" i="75"/>
  <c r="L49" i="78"/>
  <c r="D74" i="75"/>
  <c r="D91" i="75"/>
  <c r="B45" i="79"/>
  <c r="I76" i="78"/>
  <c r="F95" i="79"/>
  <c r="K4" i="79"/>
  <c r="D61" i="79"/>
  <c r="D52" i="78"/>
  <c r="M14" i="78"/>
  <c r="I93" i="78"/>
  <c r="J31" i="78"/>
  <c r="D63" i="75"/>
  <c r="B94" i="75"/>
  <c r="H81" i="78"/>
  <c r="E23" i="79"/>
  <c r="D101" i="79"/>
  <c r="M41" i="79"/>
  <c r="F102" i="19"/>
  <c r="F8" i="79"/>
  <c r="D40" i="75"/>
  <c r="M3" i="79"/>
  <c r="D59" i="79"/>
  <c r="E50" i="78"/>
  <c r="D81" i="75"/>
  <c r="K12" i="79"/>
  <c r="B18" i="75"/>
  <c r="L70" i="78"/>
  <c r="B54" i="75"/>
  <c r="M45" i="79"/>
  <c r="I46" i="79"/>
  <c r="E29" i="78"/>
  <c r="M63" i="78"/>
  <c r="C90" i="75"/>
  <c r="K55" i="78"/>
  <c r="M27" i="79"/>
  <c r="C55" i="79"/>
  <c r="C55" i="75"/>
  <c r="C97" i="19"/>
  <c r="C79" i="75"/>
  <c r="H46" i="79"/>
  <c r="I10" i="79"/>
  <c r="H83" i="19"/>
  <c r="J33" i="79"/>
  <c r="C81" i="79"/>
  <c r="I93" i="19"/>
  <c r="C21" i="75"/>
  <c r="D30" i="78"/>
  <c r="K108" i="79"/>
  <c r="E38" i="19"/>
  <c r="H18" i="19"/>
  <c r="I57" i="19"/>
  <c r="G65" i="19"/>
  <c r="D88" i="79"/>
  <c r="C97" i="75"/>
  <c r="L50" i="78"/>
  <c r="I84" i="19"/>
  <c r="B59" i="79"/>
  <c r="M18" i="78"/>
  <c r="K71" i="78"/>
  <c r="M60" i="79"/>
  <c r="B20" i="78"/>
  <c r="I96" i="19"/>
  <c r="H21" i="78"/>
  <c r="C98" i="78"/>
  <c r="C13" i="78"/>
  <c r="C51" i="79"/>
  <c r="F21" i="79"/>
  <c r="C107" i="75"/>
  <c r="L14" i="78"/>
  <c r="B86" i="79"/>
  <c r="F12" i="79"/>
  <c r="C3" i="79"/>
  <c r="K5" i="79"/>
  <c r="C46" i="75"/>
  <c r="D44" i="75"/>
  <c r="H33" i="79"/>
  <c r="J75" i="78"/>
  <c r="B72" i="75"/>
  <c r="B87" i="75"/>
  <c r="D78" i="75"/>
  <c r="F18" i="79"/>
  <c r="D38" i="75"/>
  <c r="J27" i="78"/>
  <c r="B100" i="75"/>
  <c r="C84" i="79"/>
  <c r="C65" i="79"/>
  <c r="B33" i="79"/>
  <c r="B84" i="79"/>
  <c r="K14" i="79"/>
  <c r="F38" i="79"/>
  <c r="B82" i="79"/>
  <c r="C30" i="79"/>
  <c r="I48" i="79"/>
  <c r="M22" i="19"/>
  <c r="K9" i="79"/>
  <c r="E24" i="19"/>
  <c r="E42" i="79"/>
  <c r="D7" i="79"/>
  <c r="B5" i="79"/>
  <c r="E9" i="79"/>
  <c r="C95" i="79"/>
  <c r="D12" i="79"/>
  <c r="C73" i="79"/>
  <c r="D41" i="79"/>
  <c r="C47" i="19"/>
  <c r="C93" i="79"/>
  <c r="B78" i="75"/>
  <c r="E3" i="79"/>
  <c r="I15" i="79"/>
  <c r="L30" i="79"/>
  <c r="C75" i="79"/>
  <c r="J46" i="79"/>
  <c r="L35" i="79"/>
  <c r="L42" i="79"/>
  <c r="F4" i="79"/>
  <c r="B60" i="75"/>
  <c r="C108" i="75"/>
  <c r="M6" i="79"/>
  <c r="B67" i="75"/>
  <c r="C71" i="79"/>
  <c r="C45" i="75"/>
  <c r="D79" i="75"/>
  <c r="E35" i="79"/>
  <c r="F41" i="79"/>
  <c r="H35" i="79"/>
  <c r="H4" i="79"/>
  <c r="G16" i="79"/>
  <c r="L40" i="79"/>
  <c r="D19" i="75"/>
  <c r="J41" i="79"/>
  <c r="D4" i="75"/>
  <c r="L15" i="19"/>
  <c r="B48" i="79"/>
  <c r="G15" i="79"/>
  <c r="K8" i="79"/>
  <c r="H44" i="79"/>
  <c r="L15" i="79"/>
  <c r="C42" i="79"/>
  <c r="B38" i="79"/>
  <c r="B40" i="79"/>
  <c r="C10" i="79"/>
  <c r="L10" i="79"/>
  <c r="G28" i="79"/>
  <c r="D72" i="79"/>
  <c r="E34" i="79"/>
  <c r="L19" i="79"/>
  <c r="C31" i="79"/>
  <c r="C70" i="75"/>
  <c r="K3" i="79"/>
  <c r="B44" i="75"/>
  <c r="E22" i="79"/>
  <c r="M48" i="79"/>
  <c r="B75" i="75"/>
  <c r="G38" i="79"/>
  <c r="C105" i="75"/>
  <c r="I7" i="79"/>
  <c r="B8" i="79"/>
  <c r="D73" i="75"/>
  <c r="I19" i="79"/>
  <c r="D57" i="79"/>
  <c r="D75" i="75"/>
  <c r="D56" i="79"/>
  <c r="B103" i="75"/>
  <c r="H15" i="79"/>
  <c r="B104" i="75"/>
  <c r="B101" i="79"/>
  <c r="C37" i="79"/>
  <c r="G12" i="79"/>
  <c r="I5" i="79"/>
  <c r="B51" i="75"/>
  <c r="C101" i="79"/>
  <c r="M39" i="79"/>
  <c r="K19" i="79"/>
  <c r="G30" i="79"/>
  <c r="C116" i="75"/>
  <c r="C52" i="79"/>
  <c r="C113" i="75"/>
  <c r="M26" i="78"/>
  <c r="B91" i="75"/>
  <c r="B47" i="79"/>
  <c r="C100" i="75"/>
  <c r="C4" i="79"/>
  <c r="H6" i="79"/>
  <c r="D43" i="75"/>
  <c r="L34" i="79"/>
  <c r="C6" i="79"/>
  <c r="J18" i="78"/>
  <c r="D103" i="79"/>
  <c r="K40" i="78"/>
  <c r="C49" i="75"/>
  <c r="C18" i="79"/>
  <c r="C94" i="75"/>
  <c r="D20" i="75"/>
  <c r="D21" i="79"/>
  <c r="B113" i="75"/>
  <c r="B83" i="75"/>
  <c r="H36" i="79"/>
  <c r="I9" i="79"/>
  <c r="C93" i="75"/>
  <c r="C16" i="79"/>
  <c r="D100" i="79"/>
  <c r="M28" i="79"/>
  <c r="G14" i="75"/>
  <c r="M37" i="79"/>
  <c r="E18" i="79"/>
  <c r="C5" i="79"/>
  <c r="G18" i="79"/>
  <c r="E32" i="79"/>
  <c r="F34" i="79"/>
  <c r="B96" i="75"/>
  <c r="C96" i="75"/>
  <c r="M57" i="78"/>
  <c r="K65" i="78"/>
  <c r="I27" i="19"/>
  <c r="G5" i="79"/>
  <c r="D77" i="79"/>
  <c r="D13" i="78"/>
  <c r="C39" i="75"/>
  <c r="C69" i="79"/>
  <c r="D12" i="75"/>
  <c r="D83" i="79"/>
  <c r="G19" i="79"/>
  <c r="C86" i="79"/>
  <c r="C112" i="75"/>
  <c r="D46" i="75"/>
  <c r="J77" i="79"/>
  <c r="E4" i="79"/>
  <c r="C91" i="79"/>
  <c r="B43" i="75"/>
  <c r="K13" i="79"/>
  <c r="L47" i="79"/>
  <c r="B98" i="79"/>
  <c r="M5" i="79"/>
  <c r="L3" i="79"/>
  <c r="M31" i="79"/>
  <c r="E29" i="79"/>
  <c r="C83" i="75"/>
  <c r="D83" i="78"/>
  <c r="C110" i="75"/>
  <c r="D67" i="79"/>
  <c r="G41" i="79"/>
  <c r="C14" i="75"/>
  <c r="C84" i="75"/>
  <c r="H18" i="79"/>
  <c r="I14" i="75"/>
  <c r="L16" i="79"/>
  <c r="C43" i="79"/>
  <c r="K16" i="79"/>
  <c r="L4" i="79"/>
  <c r="B20" i="75"/>
  <c r="B18" i="79"/>
  <c r="J40" i="79"/>
  <c r="C87" i="79"/>
  <c r="B30" i="79"/>
  <c r="C106" i="79"/>
  <c r="D59" i="75"/>
  <c r="C63" i="75"/>
  <c r="J113" i="78"/>
  <c r="B102" i="79"/>
  <c r="C97" i="79"/>
  <c r="D107" i="75"/>
  <c r="D97" i="79"/>
  <c r="D86" i="79"/>
  <c r="E47" i="79"/>
  <c r="E46" i="79"/>
  <c r="F19" i="19"/>
  <c r="C25" i="75"/>
  <c r="G9" i="79"/>
  <c r="E44" i="79"/>
  <c r="C98" i="75"/>
  <c r="E10" i="79"/>
  <c r="E15" i="79"/>
  <c r="E7" i="79"/>
  <c r="E33" i="79"/>
  <c r="G21" i="79"/>
  <c r="E53" i="78"/>
  <c r="C79" i="79"/>
  <c r="B90" i="79"/>
  <c r="E45" i="79"/>
  <c r="D62" i="75"/>
  <c r="H5" i="79"/>
  <c r="D50" i="79"/>
  <c r="F11" i="79"/>
  <c r="D11" i="78"/>
  <c r="J11" i="79"/>
  <c r="B73" i="75"/>
  <c r="M47" i="79"/>
  <c r="E6" i="79"/>
  <c r="B38" i="75"/>
  <c r="B96" i="79"/>
  <c r="H96" i="78"/>
  <c r="C38" i="75"/>
  <c r="J36" i="79"/>
  <c r="B66" i="75"/>
  <c r="L72" i="78"/>
  <c r="M101" i="78"/>
  <c r="E67" i="78"/>
  <c r="L16" i="78"/>
  <c r="D54" i="79"/>
  <c r="I70" i="78"/>
  <c r="D18" i="78"/>
  <c r="M6" i="19"/>
  <c r="J14" i="75"/>
  <c r="J94" i="78"/>
  <c r="C18" i="78"/>
  <c r="D18" i="75"/>
  <c r="H99" i="19"/>
  <c r="D80" i="19"/>
  <c r="J32" i="79"/>
  <c r="G45" i="19"/>
  <c r="C19" i="75"/>
  <c r="M70" i="78"/>
  <c r="L6" i="78"/>
  <c r="I28" i="79"/>
  <c r="I8" i="79"/>
  <c r="L74" i="78"/>
  <c r="H43" i="79"/>
  <c r="C71" i="75"/>
  <c r="B11" i="79"/>
  <c r="K66" i="19"/>
  <c r="B58" i="79"/>
  <c r="J4" i="79"/>
  <c r="C89" i="75"/>
  <c r="B99" i="79"/>
  <c r="B85" i="79"/>
  <c r="H28" i="19"/>
  <c r="C77" i="79"/>
  <c r="L29" i="19"/>
  <c r="D55" i="79"/>
  <c r="H39" i="19"/>
  <c r="H32" i="79"/>
  <c r="D9" i="75"/>
  <c r="H89" i="19"/>
  <c r="L67" i="79"/>
  <c r="K45" i="79"/>
  <c r="B17" i="75"/>
  <c r="M30" i="79"/>
  <c r="M31" i="78"/>
  <c r="C11" i="75"/>
  <c r="I47" i="78"/>
  <c r="D53" i="79"/>
  <c r="D108" i="79"/>
  <c r="E11" i="78"/>
  <c r="C66" i="79"/>
  <c r="D13" i="75"/>
  <c r="F22" i="19"/>
  <c r="D52" i="79"/>
  <c r="F19" i="79"/>
  <c r="F31" i="79"/>
  <c r="I12" i="79"/>
  <c r="M15" i="79"/>
  <c r="F36" i="79"/>
  <c r="B105" i="79"/>
  <c r="C91" i="75"/>
  <c r="E13" i="79"/>
  <c r="D84" i="79"/>
  <c r="D96" i="75"/>
  <c r="B50" i="79"/>
  <c r="B16" i="75"/>
  <c r="D106" i="75"/>
  <c r="D16" i="75"/>
  <c r="H48" i="19"/>
  <c r="C62" i="79"/>
  <c r="B62" i="79"/>
  <c r="M37" i="19"/>
  <c r="J9" i="79"/>
  <c r="L14" i="75"/>
  <c r="E29" i="19"/>
  <c r="D69" i="79"/>
  <c r="C53" i="79"/>
  <c r="E88" i="19"/>
  <c r="F14" i="79"/>
  <c r="H5" i="19"/>
  <c r="J42" i="79"/>
  <c r="C56" i="79"/>
  <c r="M79" i="78"/>
  <c r="M16" i="79"/>
  <c r="E72" i="19"/>
  <c r="B68" i="75"/>
  <c r="D71" i="79"/>
  <c r="H11" i="79"/>
  <c r="L8" i="79"/>
  <c r="J68" i="79"/>
  <c r="B83" i="79"/>
  <c r="H42" i="79"/>
  <c r="D5" i="79"/>
  <c r="D90" i="78"/>
  <c r="J19" i="79"/>
  <c r="E23" i="78"/>
  <c r="J16" i="78"/>
  <c r="C104" i="75"/>
  <c r="D15" i="75"/>
  <c r="C102" i="75"/>
  <c r="G34" i="79"/>
  <c r="D55" i="75"/>
  <c r="B39" i="75"/>
  <c r="L46" i="19"/>
  <c r="E8" i="19"/>
  <c r="C48" i="79"/>
  <c r="J9" i="19"/>
  <c r="J8" i="79"/>
  <c r="J63" i="79"/>
  <c r="E38" i="79"/>
  <c r="L79" i="19"/>
  <c r="G41" i="19"/>
  <c r="D73" i="78"/>
  <c r="H20" i="78"/>
  <c r="D73" i="79"/>
  <c r="J13" i="78"/>
  <c r="D8" i="75"/>
  <c r="I30" i="78"/>
  <c r="M78" i="78"/>
  <c r="D4" i="79"/>
  <c r="D14" i="79"/>
  <c r="F48" i="79"/>
  <c r="H38" i="79"/>
  <c r="B9" i="79"/>
  <c r="D46" i="79"/>
  <c r="E40" i="79"/>
  <c r="F47" i="79"/>
  <c r="K44" i="79"/>
  <c r="B104" i="19"/>
  <c r="L48" i="19"/>
  <c r="C74" i="79"/>
  <c r="J81" i="78"/>
  <c r="M41" i="78"/>
  <c r="I100" i="78"/>
  <c r="H109" i="78"/>
  <c r="D104" i="75"/>
  <c r="L47" i="78"/>
  <c r="D95" i="79"/>
  <c r="C62" i="75"/>
  <c r="B90" i="78"/>
  <c r="C62" i="78"/>
  <c r="E37" i="79"/>
  <c r="D12" i="78"/>
  <c r="J104" i="78"/>
  <c r="B28" i="19"/>
  <c r="H102" i="78"/>
  <c r="I98" i="19"/>
  <c r="D90" i="79"/>
  <c r="I8" i="19"/>
  <c r="D74" i="78"/>
  <c r="C39" i="79"/>
  <c r="B88" i="79"/>
  <c r="C32" i="79"/>
  <c r="B86" i="75"/>
  <c r="I16" i="79"/>
  <c r="D25" i="78"/>
  <c r="K43" i="19"/>
  <c r="J6" i="79"/>
  <c r="B52" i="79"/>
  <c r="C104" i="79"/>
  <c r="H7" i="79"/>
  <c r="C68" i="79"/>
  <c r="K15" i="79"/>
  <c r="C16" i="78"/>
  <c r="D66" i="79"/>
  <c r="E49" i="78"/>
  <c r="D49" i="79"/>
  <c r="B25" i="75"/>
  <c r="H92" i="78"/>
  <c r="K6" i="78"/>
  <c r="I75" i="78"/>
  <c r="I93" i="79"/>
  <c r="B102" i="75"/>
  <c r="I47" i="19"/>
  <c r="D66" i="75"/>
  <c r="F3" i="79"/>
  <c r="C67" i="78"/>
  <c r="B21" i="75"/>
  <c r="I40" i="78"/>
  <c r="M42" i="78"/>
  <c r="B55" i="75"/>
  <c r="C20" i="75"/>
  <c r="L10" i="78"/>
  <c r="F5" i="79"/>
  <c r="D81" i="78"/>
  <c r="B64" i="75"/>
  <c r="J10" i="79"/>
  <c r="D111" i="75"/>
  <c r="B16" i="79"/>
  <c r="H63" i="78"/>
  <c r="J5" i="79"/>
  <c r="B14" i="75"/>
  <c r="M52" i="19"/>
  <c r="J37" i="79"/>
  <c r="L46" i="79"/>
  <c r="C50" i="19"/>
  <c r="B70" i="79"/>
  <c r="J90" i="19"/>
  <c r="F45" i="79"/>
  <c r="M4" i="79"/>
  <c r="G45" i="79"/>
  <c r="D66" i="78"/>
  <c r="D47" i="79"/>
  <c r="H8" i="78"/>
  <c r="D22" i="78"/>
  <c r="F70" i="19"/>
  <c r="D89" i="79"/>
  <c r="H31" i="79"/>
  <c r="D88" i="19"/>
  <c r="C61" i="79"/>
  <c r="B37" i="79"/>
  <c r="G67" i="19"/>
  <c r="E17" i="79"/>
  <c r="J88" i="78"/>
  <c r="D113" i="75"/>
  <c r="C13" i="79"/>
  <c r="E82" i="19"/>
  <c r="K11" i="79"/>
  <c r="D109" i="75"/>
  <c r="B81" i="75"/>
  <c r="E103" i="78"/>
  <c r="D18" i="79"/>
  <c r="E16" i="79"/>
  <c r="C92" i="79"/>
  <c r="J30" i="78"/>
  <c r="C19" i="78"/>
  <c r="C35" i="79"/>
  <c r="E95" i="78"/>
  <c r="D88" i="75"/>
  <c r="H45" i="79"/>
  <c r="H98" i="78"/>
  <c r="D3" i="75"/>
  <c r="B106" i="75"/>
  <c r="I11" i="78"/>
  <c r="D101" i="75"/>
  <c r="J59" i="19"/>
  <c r="D68" i="78"/>
  <c r="C60" i="79"/>
  <c r="J12" i="79"/>
  <c r="I8" i="78"/>
  <c r="D70" i="79"/>
  <c r="F73" i="19"/>
  <c r="C61" i="75"/>
  <c r="J31" i="79"/>
  <c r="L56" i="19"/>
  <c r="E28" i="19"/>
  <c r="D15" i="79"/>
  <c r="I51" i="78"/>
  <c r="H73" i="78"/>
  <c r="I46" i="19"/>
  <c r="L91" i="78"/>
  <c r="K38" i="78"/>
  <c r="J39" i="79"/>
  <c r="H86" i="78"/>
  <c r="M104" i="78"/>
  <c r="E43" i="19"/>
  <c r="D56" i="78"/>
  <c r="E68" i="19"/>
  <c r="M20" i="19"/>
  <c r="J36" i="19"/>
  <c r="G9" i="19"/>
  <c r="M14" i="79"/>
  <c r="D20" i="78"/>
  <c r="M66" i="79"/>
  <c r="D54" i="19"/>
  <c r="C51" i="19"/>
  <c r="K52" i="19"/>
  <c r="I103" i="78"/>
  <c r="K73" i="78"/>
  <c r="G87" i="19"/>
  <c r="D94" i="79"/>
  <c r="K18" i="79"/>
  <c r="D75" i="78"/>
  <c r="I43" i="19"/>
  <c r="F28" i="19"/>
  <c r="L54" i="78"/>
  <c r="H79" i="19"/>
  <c r="L6" i="19"/>
  <c r="F44" i="79"/>
  <c r="E27" i="19"/>
  <c r="C25" i="19"/>
  <c r="D92" i="75"/>
  <c r="H69" i="78"/>
  <c r="J25" i="19"/>
  <c r="J13" i="79"/>
  <c r="J86" i="78"/>
  <c r="L92" i="79"/>
  <c r="D74" i="19"/>
  <c r="K20" i="78"/>
  <c r="E59" i="19"/>
  <c r="D35" i="78"/>
  <c r="G19" i="19"/>
  <c r="J66" i="78"/>
  <c r="F101" i="19"/>
  <c r="M36" i="78"/>
  <c r="D7" i="75"/>
  <c r="M69" i="19"/>
  <c r="J5" i="78"/>
  <c r="I99" i="78"/>
  <c r="K104" i="79"/>
  <c r="D81" i="79"/>
  <c r="L66" i="78"/>
  <c r="K108" i="78"/>
  <c r="I26" i="78"/>
  <c r="C48" i="19"/>
  <c r="K31" i="79"/>
  <c r="J108" i="19"/>
  <c r="E41" i="19"/>
  <c r="C41" i="79"/>
  <c r="H94" i="78"/>
  <c r="H42" i="78"/>
  <c r="F27" i="79"/>
  <c r="L68" i="78"/>
  <c r="C38" i="79"/>
  <c r="H9" i="79"/>
  <c r="E12" i="78"/>
  <c r="B15" i="19"/>
  <c r="C70" i="79"/>
  <c r="B35" i="79"/>
  <c r="C88" i="79"/>
  <c r="K92" i="78"/>
  <c r="K54" i="79"/>
  <c r="D44" i="79"/>
  <c r="E5" i="79"/>
  <c r="C45" i="79"/>
  <c r="B72" i="78"/>
  <c r="M64" i="78"/>
  <c r="G11" i="19"/>
  <c r="D96" i="79"/>
  <c r="L7" i="19"/>
  <c r="B85" i="75"/>
  <c r="H31" i="78"/>
  <c r="K96" i="78"/>
  <c r="I44" i="79"/>
  <c r="M58" i="78"/>
  <c r="K79" i="78"/>
  <c r="L41" i="78"/>
  <c r="F107" i="19"/>
  <c r="M80" i="19"/>
  <c r="H12" i="19"/>
  <c r="I3" i="79"/>
  <c r="M8" i="78"/>
  <c r="E87" i="78"/>
  <c r="E17" i="78"/>
  <c r="L102" i="78"/>
  <c r="E21" i="79"/>
  <c r="H77" i="78"/>
  <c r="M78" i="19"/>
  <c r="K42" i="78"/>
  <c r="D104" i="19"/>
  <c r="J41" i="19"/>
  <c r="L44" i="79"/>
  <c r="L44" i="78"/>
  <c r="K36" i="78"/>
  <c r="M25" i="78"/>
  <c r="E45" i="78"/>
  <c r="I77" i="78"/>
  <c r="C100" i="78"/>
  <c r="G13" i="79"/>
  <c r="C8" i="78"/>
  <c r="K41" i="19"/>
  <c r="C58" i="19"/>
  <c r="B53" i="79"/>
  <c r="K35" i="19"/>
  <c r="J49" i="78"/>
  <c r="M12" i="79"/>
  <c r="M18" i="79"/>
  <c r="K112" i="78"/>
  <c r="I58" i="78"/>
  <c r="D5" i="78"/>
  <c r="C80" i="79"/>
  <c r="M71" i="78"/>
  <c r="J20" i="78"/>
  <c r="K19" i="78"/>
  <c r="C32" i="78"/>
  <c r="L34" i="78"/>
  <c r="B37" i="78"/>
  <c r="G27" i="79"/>
  <c r="C54" i="75"/>
  <c r="I43" i="79"/>
  <c r="D72" i="75"/>
  <c r="C47" i="79"/>
  <c r="C89" i="78"/>
  <c r="M23" i="78"/>
  <c r="I69" i="78"/>
  <c r="E78" i="19"/>
  <c r="E106" i="78"/>
  <c r="C36" i="79"/>
  <c r="J7" i="79"/>
  <c r="M51" i="79"/>
  <c r="C42" i="78"/>
  <c r="D88" i="78"/>
  <c r="H87" i="78"/>
  <c r="F83" i="19"/>
  <c r="E86" i="78"/>
  <c r="D77" i="75"/>
  <c r="I78" i="19"/>
  <c r="L27" i="79"/>
  <c r="J65" i="78"/>
  <c r="D98" i="78"/>
  <c r="H41" i="78"/>
  <c r="B49" i="78"/>
  <c r="E101" i="19"/>
  <c r="I81" i="79"/>
  <c r="C45" i="19"/>
  <c r="L101" i="78"/>
  <c r="M19" i="78"/>
  <c r="H34" i="78"/>
  <c r="K5" i="78"/>
  <c r="B97" i="79"/>
  <c r="F13" i="19"/>
  <c r="C90" i="78"/>
  <c r="K10" i="19"/>
  <c r="B64" i="79"/>
  <c r="H68" i="78"/>
  <c r="K10" i="78"/>
  <c r="L107" i="19"/>
  <c r="B80" i="79"/>
  <c r="H40" i="78"/>
  <c r="I65" i="19"/>
  <c r="L54" i="19"/>
  <c r="K53" i="79"/>
  <c r="E63" i="19"/>
  <c r="K16" i="78"/>
  <c r="L105" i="78"/>
  <c r="J21" i="79"/>
  <c r="I109" i="78"/>
  <c r="L21" i="78"/>
  <c r="M77" i="78"/>
  <c r="H10" i="79"/>
  <c r="C27" i="78"/>
  <c r="E6" i="19"/>
  <c r="K27" i="19"/>
  <c r="G47" i="79"/>
  <c r="D10" i="78"/>
  <c r="E58" i="78"/>
  <c r="J63" i="78"/>
  <c r="I91" i="78"/>
  <c r="G44" i="79"/>
  <c r="D106" i="79"/>
  <c r="G3" i="79"/>
  <c r="H30" i="78"/>
  <c r="D40" i="79"/>
  <c r="C9" i="79"/>
  <c r="G66" i="19"/>
  <c r="B57" i="79"/>
  <c r="B49" i="79"/>
  <c r="J57" i="79"/>
  <c r="E93" i="78"/>
  <c r="L11" i="79"/>
  <c r="L17" i="78"/>
  <c r="K82" i="79"/>
  <c r="L64" i="19"/>
  <c r="L13" i="79"/>
  <c r="C10" i="78"/>
  <c r="I37" i="78"/>
  <c r="H29" i="78"/>
  <c r="D33" i="79"/>
  <c r="E47" i="78"/>
  <c r="C116" i="78"/>
  <c r="B91" i="78"/>
  <c r="I48" i="19"/>
  <c r="D14" i="75"/>
  <c r="L71" i="78"/>
  <c r="J63" i="19"/>
  <c r="L69" i="78"/>
  <c r="H67" i="78"/>
  <c r="B64" i="19"/>
  <c r="I107" i="19"/>
  <c r="I33" i="19"/>
  <c r="L95" i="78"/>
  <c r="H35" i="19"/>
  <c r="G7" i="79"/>
  <c r="H16" i="78"/>
  <c r="C54" i="78"/>
  <c r="J27" i="79"/>
  <c r="B116" i="75"/>
  <c r="B66" i="79"/>
  <c r="K32" i="19"/>
  <c r="J35" i="78"/>
  <c r="B92" i="79"/>
  <c r="M82" i="78"/>
  <c r="E19" i="78"/>
  <c r="D43" i="19"/>
  <c r="C17" i="78"/>
  <c r="B107" i="75"/>
  <c r="D108" i="19"/>
  <c r="C76" i="78"/>
  <c r="J45" i="78"/>
  <c r="I67" i="78"/>
  <c r="K86" i="19"/>
  <c r="K39" i="19"/>
  <c r="I23" i="78"/>
  <c r="D43" i="79"/>
  <c r="K44" i="78"/>
  <c r="H19" i="78"/>
  <c r="H92" i="19"/>
  <c r="H25" i="78"/>
  <c r="K53" i="78"/>
  <c r="D78" i="79"/>
  <c r="C57" i="78"/>
  <c r="B6" i="78"/>
  <c r="E102" i="78"/>
  <c r="L12" i="79"/>
  <c r="I4" i="78"/>
  <c r="C92" i="75"/>
  <c r="M26" i="19"/>
  <c r="M6" i="78"/>
  <c r="C71" i="78"/>
  <c r="D92" i="78"/>
  <c r="D15" i="78"/>
  <c r="J84" i="78"/>
  <c r="I61" i="78"/>
  <c r="D79" i="78"/>
  <c r="I85" i="19"/>
  <c r="F85" i="19"/>
  <c r="E44" i="78"/>
  <c r="E16" i="19"/>
  <c r="E37" i="78"/>
  <c r="G31" i="19"/>
  <c r="B62" i="78"/>
  <c r="B93" i="78"/>
  <c r="I106" i="78"/>
  <c r="H73" i="19"/>
  <c r="B110" i="75"/>
  <c r="K92" i="19"/>
  <c r="G108" i="75"/>
  <c r="I56" i="19"/>
  <c r="K104" i="19"/>
  <c r="K47" i="19"/>
  <c r="B25" i="78"/>
  <c r="K115" i="75"/>
  <c r="J38" i="78"/>
  <c r="M4" i="78"/>
  <c r="L66" i="19"/>
  <c r="L81" i="79"/>
  <c r="F61" i="79"/>
  <c r="L42" i="78"/>
  <c r="D14" i="78"/>
  <c r="D4" i="19"/>
  <c r="M96" i="19"/>
  <c r="J15" i="78"/>
  <c r="M81" i="78"/>
  <c r="D45" i="19"/>
  <c r="D32" i="78"/>
  <c r="I45" i="19"/>
  <c r="C44" i="79"/>
  <c r="K17" i="78"/>
  <c r="F35" i="19"/>
  <c r="K88" i="78"/>
  <c r="J104" i="19"/>
  <c r="J100" i="19"/>
  <c r="I76" i="19"/>
  <c r="M67" i="78"/>
  <c r="J83" i="19"/>
  <c r="K45" i="78"/>
  <c r="E73" i="78"/>
  <c r="K71" i="75"/>
  <c r="G78" i="75"/>
  <c r="C103" i="19"/>
  <c r="K97" i="78"/>
  <c r="G44" i="19"/>
  <c r="I31" i="78"/>
  <c r="F50" i="79"/>
  <c r="I90" i="78"/>
  <c r="M53" i="75"/>
  <c r="B43" i="79"/>
  <c r="D21" i="78"/>
  <c r="B42" i="19"/>
  <c r="C34" i="78"/>
  <c r="J30" i="79"/>
  <c r="D93" i="19"/>
  <c r="J3" i="79"/>
  <c r="D85" i="78"/>
  <c r="C66" i="78"/>
  <c r="H40" i="19"/>
  <c r="G15" i="19"/>
  <c r="L85" i="19"/>
  <c r="C44" i="75"/>
  <c r="M107" i="19"/>
  <c r="K103" i="79"/>
  <c r="H92" i="79"/>
  <c r="J17" i="78"/>
  <c r="H9" i="19"/>
  <c r="M44" i="78"/>
  <c r="H76" i="78"/>
  <c r="I58" i="19"/>
  <c r="G90" i="79"/>
  <c r="B93" i="19"/>
  <c r="M83" i="79"/>
  <c r="K73" i="75"/>
  <c r="K80" i="19"/>
  <c r="D51" i="79"/>
  <c r="D105" i="78"/>
  <c r="K84" i="78"/>
  <c r="B75" i="19"/>
  <c r="M44" i="19"/>
  <c r="K86" i="79"/>
  <c r="I69" i="75"/>
  <c r="J88" i="19"/>
  <c r="J73" i="75"/>
  <c r="L22" i="78"/>
  <c r="J11" i="19"/>
  <c r="B84" i="78"/>
  <c r="J99" i="79"/>
  <c r="D64" i="19"/>
  <c r="L68" i="75"/>
  <c r="H96" i="79"/>
  <c r="L104" i="78"/>
  <c r="H90" i="79"/>
  <c r="D32" i="19"/>
  <c r="K67" i="78"/>
  <c r="D8" i="19"/>
  <c r="J75" i="79"/>
  <c r="K24" i="19"/>
  <c r="H38" i="78"/>
  <c r="E20" i="19"/>
  <c r="C99" i="75"/>
  <c r="E33" i="78"/>
  <c r="C111" i="75"/>
  <c r="I50" i="75"/>
  <c r="K87" i="19"/>
  <c r="M112" i="78"/>
  <c r="B21" i="78"/>
  <c r="C89" i="19"/>
  <c r="H66" i="19"/>
  <c r="G84" i="75"/>
  <c r="C44" i="78"/>
  <c r="H52" i="79"/>
  <c r="K36" i="19"/>
  <c r="L12" i="78"/>
  <c r="L81" i="78"/>
  <c r="K48" i="79"/>
  <c r="E91" i="78"/>
  <c r="E83" i="78"/>
  <c r="B90" i="75"/>
  <c r="C40" i="75"/>
  <c r="J45" i="19"/>
  <c r="C73" i="78"/>
  <c r="G32" i="19"/>
  <c r="J77" i="78"/>
  <c r="I54" i="79"/>
  <c r="I74" i="78"/>
  <c r="J43" i="19"/>
  <c r="K70" i="79"/>
  <c r="M7" i="19"/>
  <c r="D40" i="19"/>
  <c r="K48" i="19"/>
  <c r="D76" i="78"/>
  <c r="F108" i="19"/>
  <c r="K4" i="19"/>
  <c r="C11" i="78"/>
  <c r="H66" i="79"/>
  <c r="C9" i="19"/>
  <c r="E83" i="19"/>
  <c r="L61" i="79"/>
  <c r="C101" i="78"/>
  <c r="I66" i="79"/>
  <c r="F86" i="79"/>
  <c r="C69" i="19"/>
  <c r="C47" i="78"/>
  <c r="I96" i="78"/>
  <c r="B47" i="78"/>
  <c r="C49" i="78"/>
  <c r="J116" i="78"/>
  <c r="L48" i="79"/>
  <c r="I80" i="78"/>
  <c r="G14" i="79"/>
  <c r="I81" i="19"/>
  <c r="K103" i="78"/>
  <c r="B69" i="78"/>
  <c r="H89" i="78"/>
  <c r="E46" i="19"/>
  <c r="J64" i="78"/>
  <c r="D7" i="19"/>
  <c r="B34" i="19"/>
  <c r="H112" i="78"/>
  <c r="D84" i="78"/>
  <c r="M72" i="79"/>
  <c r="G68" i="19"/>
  <c r="D10" i="19"/>
  <c r="E111" i="19"/>
  <c r="E105" i="19"/>
  <c r="M95" i="78"/>
  <c r="I111" i="75"/>
  <c r="G116" i="75"/>
  <c r="M61" i="19"/>
  <c r="C82" i="19"/>
  <c r="L65" i="78"/>
  <c r="J92" i="78"/>
  <c r="G84" i="19"/>
  <c r="K87" i="79"/>
  <c r="J96" i="78"/>
  <c r="M13" i="19"/>
  <c r="K64" i="78"/>
  <c r="B10" i="79"/>
  <c r="B50" i="75"/>
  <c r="D16" i="79"/>
  <c r="M105" i="78"/>
  <c r="B86" i="19"/>
  <c r="C85" i="78"/>
  <c r="L26" i="78"/>
  <c r="B3" i="75"/>
  <c r="I6" i="75"/>
  <c r="H9" i="75"/>
  <c r="G100" i="19"/>
  <c r="L74" i="79"/>
  <c r="L8" i="78"/>
  <c r="E65" i="19"/>
  <c r="I27" i="78"/>
  <c r="I28" i="19"/>
  <c r="G79" i="19"/>
  <c r="J90" i="78"/>
  <c r="I77" i="75"/>
  <c r="H108" i="19"/>
  <c r="L78" i="19"/>
  <c r="J10" i="78"/>
  <c r="I90" i="79"/>
  <c r="J20" i="19"/>
  <c r="L84" i="19"/>
  <c r="I21" i="78"/>
  <c r="H38" i="19"/>
  <c r="K83" i="75"/>
  <c r="J71" i="78"/>
  <c r="F63" i="79"/>
  <c r="C8" i="75"/>
  <c r="B13" i="78"/>
  <c r="J89" i="19"/>
  <c r="M81" i="19"/>
  <c r="I55" i="79"/>
  <c r="L64" i="79"/>
  <c r="H50" i="78"/>
  <c r="G5" i="19"/>
  <c r="L106" i="79"/>
  <c r="H88" i="78"/>
  <c r="G15" i="75"/>
  <c r="B41" i="19"/>
  <c r="L94" i="19"/>
  <c r="E78" i="79"/>
  <c r="F39" i="79"/>
  <c r="D83" i="75"/>
  <c r="D84" i="19"/>
  <c r="E10" i="19"/>
  <c r="I107" i="78"/>
  <c r="H44" i="75"/>
  <c r="C99" i="19"/>
  <c r="B11" i="19"/>
  <c r="I101" i="75"/>
  <c r="H12" i="78"/>
  <c r="K69" i="19"/>
  <c r="C103" i="79"/>
  <c r="H36" i="19"/>
  <c r="G103" i="79"/>
  <c r="G37" i="79"/>
  <c r="I7" i="78"/>
  <c r="G19" i="75"/>
  <c r="I84" i="75"/>
  <c r="C70" i="78"/>
  <c r="M42" i="19"/>
  <c r="K32" i="79"/>
  <c r="D93" i="78"/>
  <c r="J89" i="78"/>
  <c r="H62" i="79"/>
  <c r="B106" i="19"/>
  <c r="F78" i="79"/>
  <c r="M56" i="78"/>
  <c r="M75" i="78"/>
  <c r="K26" i="78"/>
  <c r="M76" i="78"/>
  <c r="G77" i="75"/>
  <c r="H114" i="75"/>
  <c r="C64" i="78"/>
  <c r="D40" i="78"/>
  <c r="B60" i="79"/>
  <c r="H46" i="78"/>
  <c r="M38" i="78"/>
  <c r="I51" i="19"/>
  <c r="E4" i="78"/>
  <c r="K54" i="19"/>
  <c r="M109" i="78"/>
  <c r="J45" i="75"/>
  <c r="C4" i="78"/>
  <c r="G92" i="75"/>
  <c r="H106" i="19"/>
  <c r="B5" i="75"/>
  <c r="L113" i="75"/>
  <c r="K62" i="78"/>
  <c r="K83" i="19"/>
  <c r="M59" i="19"/>
  <c r="I101" i="19"/>
  <c r="I9" i="75"/>
  <c r="H77" i="79"/>
  <c r="M105" i="19"/>
  <c r="K14" i="78"/>
  <c r="E50" i="79"/>
  <c r="L32" i="78"/>
  <c r="M47" i="78"/>
  <c r="C58" i="79"/>
  <c r="E78" i="78"/>
  <c r="D80" i="79"/>
  <c r="B93" i="79"/>
  <c r="C109" i="78"/>
  <c r="J41" i="78"/>
  <c r="K8" i="19"/>
  <c r="D60" i="79"/>
  <c r="D71" i="78"/>
  <c r="B91" i="79"/>
  <c r="I97" i="78"/>
  <c r="H27" i="78"/>
  <c r="H14" i="75"/>
  <c r="J78" i="78"/>
  <c r="M19" i="79"/>
  <c r="G91" i="19"/>
  <c r="C14" i="78"/>
  <c r="B112" i="75"/>
  <c r="K75" i="78"/>
  <c r="D46" i="19"/>
  <c r="E101" i="78"/>
  <c r="J71" i="19"/>
  <c r="B77" i="79"/>
  <c r="C75" i="75"/>
  <c r="B78" i="79"/>
  <c r="M10" i="78"/>
  <c r="M30" i="78"/>
  <c r="B79" i="79"/>
  <c r="M77" i="75"/>
  <c r="D72" i="78"/>
  <c r="M99" i="78"/>
  <c r="L37" i="79"/>
  <c r="B105" i="75"/>
  <c r="J93" i="78"/>
  <c r="D39" i="75"/>
  <c r="I68" i="78"/>
  <c r="B63" i="79"/>
  <c r="B72" i="79"/>
  <c r="D92" i="19"/>
  <c r="I105" i="19"/>
  <c r="D80" i="78"/>
  <c r="L46" i="78"/>
  <c r="K13" i="78"/>
  <c r="E31" i="79"/>
  <c r="J7" i="78"/>
  <c r="C63" i="78"/>
  <c r="C75" i="19"/>
  <c r="K27" i="78"/>
  <c r="B45" i="78"/>
  <c r="C58" i="78"/>
  <c r="F66" i="19"/>
  <c r="M38" i="79"/>
  <c r="K100" i="79"/>
  <c r="K56" i="78"/>
  <c r="I14" i="78"/>
  <c r="M11" i="79"/>
  <c r="D16" i="19"/>
  <c r="K34" i="79"/>
  <c r="L84" i="79"/>
  <c r="B26" i="19"/>
  <c r="D105" i="75"/>
  <c r="C76" i="79"/>
  <c r="L73" i="19"/>
  <c r="I68" i="19"/>
  <c r="B19" i="75"/>
  <c r="G29" i="19"/>
  <c r="H95" i="79"/>
  <c r="D63" i="79"/>
  <c r="I45" i="78"/>
  <c r="L99" i="78"/>
  <c r="C62" i="19"/>
  <c r="J15" i="79"/>
  <c r="I63" i="78"/>
  <c r="J5" i="19"/>
  <c r="D25" i="19"/>
  <c r="D102" i="75"/>
  <c r="D94" i="78"/>
  <c r="J53" i="78"/>
  <c r="B17" i="78"/>
  <c r="L77" i="78"/>
  <c r="J93" i="19"/>
  <c r="B109" i="79"/>
  <c r="L113" i="78"/>
  <c r="C33" i="79"/>
  <c r="K25" i="78"/>
  <c r="L37" i="78"/>
  <c r="H72" i="19"/>
  <c r="I39" i="79"/>
  <c r="E71" i="78"/>
  <c r="M45" i="78"/>
  <c r="I5" i="78"/>
  <c r="D17" i="75"/>
  <c r="M69" i="78"/>
  <c r="D86" i="78"/>
  <c r="H74" i="78"/>
  <c r="L63" i="78"/>
  <c r="D92" i="79"/>
  <c r="C52" i="78"/>
  <c r="E13" i="78"/>
  <c r="H27" i="79"/>
  <c r="L35" i="78"/>
  <c r="D94" i="19"/>
  <c r="G60" i="19"/>
  <c r="M64" i="19"/>
  <c r="H14" i="79"/>
  <c r="D44" i="78"/>
  <c r="M89" i="79"/>
  <c r="J71" i="79"/>
  <c r="C64" i="19"/>
  <c r="K83" i="78"/>
  <c r="B15" i="79"/>
  <c r="C81" i="75"/>
  <c r="M49" i="78"/>
  <c r="E8" i="78"/>
  <c r="C56" i="19"/>
  <c r="D97" i="19"/>
  <c r="K61" i="19"/>
  <c r="F50" i="19"/>
  <c r="L103" i="78"/>
  <c r="D96" i="78"/>
  <c r="C35" i="78"/>
  <c r="M68" i="78"/>
  <c r="C25" i="78"/>
  <c r="C96" i="79"/>
  <c r="C29" i="78"/>
  <c r="L67" i="78"/>
  <c r="I88" i="78"/>
  <c r="L33" i="79"/>
  <c r="L97" i="78"/>
  <c r="H53" i="78"/>
  <c r="K89" i="78"/>
  <c r="I73" i="78"/>
  <c r="E47" i="19"/>
  <c r="M108" i="19"/>
  <c r="G46" i="79"/>
  <c r="G14" i="19"/>
  <c r="D64" i="75"/>
  <c r="L99" i="19"/>
  <c r="I46" i="78"/>
  <c r="K77" i="78"/>
  <c r="C91" i="78"/>
  <c r="C53" i="19"/>
  <c r="G67" i="79"/>
  <c r="K82" i="78"/>
  <c r="E22" i="78"/>
  <c r="D36" i="78"/>
  <c r="G23" i="19"/>
  <c r="F43" i="79"/>
  <c r="L36" i="78"/>
  <c r="D104" i="79"/>
  <c r="I10" i="78"/>
  <c r="J74" i="78"/>
  <c r="K116" i="78"/>
  <c r="F32" i="79"/>
  <c r="K46" i="19"/>
  <c r="L38" i="79"/>
  <c r="H5" i="78"/>
  <c r="D45" i="75"/>
  <c r="D23" i="19"/>
  <c r="C76" i="75"/>
  <c r="J33" i="19"/>
  <c r="M88" i="78"/>
  <c r="K95" i="79"/>
  <c r="J68" i="78"/>
  <c r="M96" i="78"/>
  <c r="E46" i="78"/>
  <c r="L27" i="78"/>
  <c r="M83" i="78"/>
  <c r="E97" i="78"/>
  <c r="D6" i="78"/>
  <c r="J67" i="78"/>
  <c r="I20" i="78"/>
  <c r="J55" i="19"/>
  <c r="M98" i="78"/>
  <c r="E3" i="78"/>
  <c r="B63" i="19"/>
  <c r="E31" i="78"/>
  <c r="I38" i="79"/>
  <c r="C18" i="75"/>
  <c r="E41" i="78"/>
  <c r="I62" i="78"/>
  <c r="B62" i="75"/>
  <c r="J54" i="78"/>
  <c r="I17" i="78"/>
  <c r="D61" i="19"/>
  <c r="D74" i="79"/>
  <c r="H55" i="78"/>
  <c r="I65" i="78"/>
  <c r="B108" i="79"/>
  <c r="J37" i="19"/>
  <c r="C105" i="78"/>
  <c r="L82" i="78"/>
  <c r="K87" i="78"/>
  <c r="G99" i="19"/>
  <c r="B6" i="75"/>
  <c r="L58" i="78"/>
  <c r="G102" i="19"/>
  <c r="J24" i="19"/>
  <c r="F105" i="19"/>
  <c r="M13" i="78"/>
  <c r="I15" i="78"/>
  <c r="J44" i="79"/>
  <c r="M99" i="79"/>
  <c r="I79" i="79"/>
  <c r="E6" i="78"/>
  <c r="L78" i="78"/>
  <c r="G7" i="19"/>
  <c r="C24" i="19"/>
  <c r="K9" i="19"/>
  <c r="I42" i="79"/>
  <c r="D67" i="78"/>
  <c r="I22" i="78"/>
  <c r="D37" i="78"/>
  <c r="M106" i="79"/>
  <c r="D16" i="78"/>
  <c r="F81" i="79"/>
  <c r="C31" i="78"/>
  <c r="H6" i="19"/>
  <c r="E64" i="19"/>
  <c r="M103" i="19"/>
  <c r="K34" i="19"/>
  <c r="G62" i="19"/>
  <c r="C22" i="78"/>
  <c r="H82" i="78"/>
  <c r="E63" i="78"/>
  <c r="G111" i="75"/>
  <c r="D50" i="78"/>
  <c r="D79" i="79"/>
  <c r="M17" i="78"/>
  <c r="I85" i="75"/>
  <c r="M55" i="78"/>
  <c r="M103" i="75"/>
  <c r="F89" i="19"/>
  <c r="K22" i="78"/>
  <c r="B8" i="78"/>
  <c r="L44" i="19"/>
  <c r="K104" i="75"/>
  <c r="C106" i="19"/>
  <c r="K22" i="19"/>
  <c r="L17" i="19"/>
  <c r="M101" i="79"/>
  <c r="B79" i="78"/>
  <c r="H79" i="79"/>
  <c r="K40" i="75"/>
  <c r="D63" i="78"/>
  <c r="H105" i="79"/>
  <c r="G78" i="79"/>
  <c r="L75" i="78"/>
  <c r="E90" i="78"/>
  <c r="E5" i="19"/>
  <c r="L90" i="78"/>
  <c r="I71" i="78"/>
  <c r="K88" i="79"/>
  <c r="C65" i="78"/>
  <c r="C43" i="19"/>
  <c r="F5" i="19"/>
  <c r="I78" i="78"/>
  <c r="I75" i="79"/>
  <c r="B62" i="19"/>
  <c r="H50" i="79"/>
  <c r="L55" i="79"/>
  <c r="D25" i="75"/>
  <c r="H90" i="75"/>
  <c r="E62" i="79"/>
  <c r="B24" i="19"/>
  <c r="K66" i="79"/>
  <c r="M94" i="19"/>
  <c r="H108" i="78"/>
  <c r="M101" i="19"/>
  <c r="H26" i="78"/>
  <c r="J92" i="79"/>
  <c r="H64" i="19"/>
  <c r="I69" i="79"/>
  <c r="L59" i="19"/>
  <c r="D8" i="78"/>
  <c r="H72" i="79"/>
  <c r="C41" i="78"/>
  <c r="L38" i="75"/>
  <c r="D47" i="78"/>
  <c r="E66" i="78"/>
  <c r="K67" i="79"/>
  <c r="E25" i="78"/>
  <c r="L28" i="79"/>
  <c r="I95" i="78"/>
  <c r="L111" i="78"/>
  <c r="B75" i="79"/>
  <c r="C15" i="79"/>
  <c r="J58" i="78"/>
  <c r="C30" i="78"/>
  <c r="H71" i="78"/>
  <c r="G73" i="19"/>
  <c r="H78" i="78"/>
  <c r="K107" i="19"/>
  <c r="K96" i="75"/>
  <c r="B80" i="19"/>
  <c r="F67" i="19"/>
  <c r="G71" i="75"/>
  <c r="C26" i="19"/>
  <c r="K105" i="78"/>
  <c r="F18" i="19"/>
  <c r="C51" i="78"/>
  <c r="E65" i="78"/>
  <c r="C33" i="19"/>
  <c r="C28" i="19"/>
  <c r="K75" i="75"/>
  <c r="D11" i="75"/>
  <c r="L93" i="75"/>
  <c r="D69" i="75"/>
  <c r="E79" i="78"/>
  <c r="E114" i="78"/>
  <c r="K32" i="78"/>
  <c r="K60" i="19"/>
  <c r="B74" i="78"/>
  <c r="C14" i="19"/>
  <c r="I39" i="19"/>
  <c r="D45" i="78"/>
  <c r="M12" i="19"/>
  <c r="I61" i="19"/>
  <c r="I7" i="75"/>
  <c r="L4" i="75"/>
  <c r="M73" i="75"/>
  <c r="F98" i="19"/>
  <c r="F69" i="79"/>
  <c r="L108" i="78"/>
  <c r="M95" i="19"/>
  <c r="E105" i="78"/>
  <c r="I105" i="75"/>
  <c r="M87" i="75"/>
  <c r="G112" i="75"/>
  <c r="I44" i="19"/>
  <c r="F20" i="19"/>
  <c r="K61" i="78"/>
  <c r="K23" i="19"/>
  <c r="I10" i="19"/>
  <c r="H108" i="79"/>
  <c r="L115" i="75"/>
  <c r="G106" i="79"/>
  <c r="C83" i="19"/>
  <c r="E85" i="19"/>
  <c r="C12" i="78"/>
  <c r="K56" i="19"/>
  <c r="M53" i="78"/>
  <c r="B72" i="19"/>
  <c r="J61" i="78"/>
  <c r="I38" i="19"/>
  <c r="I40" i="19"/>
  <c r="D35" i="79"/>
  <c r="K12" i="78"/>
  <c r="K15" i="19"/>
  <c r="E54" i="78"/>
  <c r="K110" i="78"/>
  <c r="C16" i="19"/>
  <c r="L83" i="79"/>
  <c r="G69" i="79"/>
  <c r="L63" i="19"/>
  <c r="D89" i="19"/>
  <c r="M87" i="19"/>
  <c r="K86" i="78"/>
  <c r="L90" i="79"/>
  <c r="D34" i="78"/>
  <c r="M116" i="78"/>
  <c r="I36" i="78"/>
  <c r="K76" i="79"/>
  <c r="I76" i="79"/>
  <c r="E91" i="19"/>
  <c r="H15" i="75"/>
  <c r="G61" i="75"/>
  <c r="J61" i="79"/>
  <c r="J82" i="19"/>
  <c r="K69" i="78"/>
  <c r="J107" i="75"/>
  <c r="I37" i="19"/>
  <c r="K37" i="19"/>
  <c r="B38" i="19"/>
  <c r="J31" i="19"/>
  <c r="E10" i="78"/>
  <c r="E87" i="79"/>
  <c r="E106" i="79"/>
  <c r="B96" i="19"/>
  <c r="J47" i="19"/>
  <c r="H87" i="19"/>
  <c r="D11" i="19"/>
  <c r="J60" i="75"/>
  <c r="D83" i="19"/>
  <c r="J56" i="19"/>
  <c r="B81" i="79"/>
  <c r="M110" i="78"/>
  <c r="H13" i="78"/>
  <c r="J16" i="79"/>
  <c r="H91" i="19"/>
  <c r="C113" i="78"/>
  <c r="I109" i="79"/>
  <c r="B44" i="19"/>
  <c r="L110" i="19"/>
  <c r="E25" i="19"/>
  <c r="I30" i="19"/>
  <c r="H101" i="78"/>
  <c r="C55" i="19"/>
  <c r="H93" i="19"/>
  <c r="B99" i="78"/>
  <c r="D65" i="78"/>
  <c r="D42" i="78"/>
  <c r="D62" i="78"/>
  <c r="G46" i="19"/>
  <c r="H40" i="79"/>
  <c r="L94" i="78"/>
  <c r="H54" i="19"/>
  <c r="I6" i="19"/>
  <c r="J34" i="79"/>
  <c r="B13" i="75"/>
  <c r="C38" i="78"/>
  <c r="D41" i="19"/>
  <c r="M32" i="78"/>
  <c r="M107" i="79"/>
  <c r="M62" i="78"/>
  <c r="E15" i="19"/>
  <c r="B9" i="19"/>
  <c r="D55" i="78"/>
  <c r="M88" i="79"/>
  <c r="K108" i="75"/>
  <c r="F81" i="19"/>
  <c r="D76" i="75"/>
  <c r="H36" i="78"/>
  <c r="L93" i="78"/>
  <c r="K67" i="19"/>
  <c r="M103" i="79"/>
  <c r="B3" i="19"/>
  <c r="G89" i="19"/>
  <c r="M84" i="19"/>
  <c r="L55" i="78"/>
  <c r="D82" i="19"/>
  <c r="H86" i="19"/>
  <c r="B107" i="19"/>
  <c r="J54" i="79"/>
  <c r="J106" i="79"/>
  <c r="J75" i="19"/>
  <c r="H9" i="78"/>
  <c r="I57" i="78"/>
  <c r="M65" i="78"/>
  <c r="L87" i="78"/>
  <c r="J79" i="78"/>
  <c r="J116" i="75"/>
  <c r="E63" i="79"/>
  <c r="J16" i="19"/>
  <c r="H60" i="19"/>
  <c r="K57" i="19"/>
  <c r="K35" i="79"/>
  <c r="C23" i="78"/>
  <c r="M46" i="79"/>
  <c r="L62" i="75"/>
  <c r="J43" i="75"/>
  <c r="M48" i="19"/>
  <c r="B46" i="78"/>
  <c r="D78" i="19"/>
  <c r="F23" i="19"/>
  <c r="D76" i="19"/>
  <c r="L57" i="19"/>
  <c r="F17" i="19"/>
  <c r="I32" i="19"/>
  <c r="G92" i="19"/>
  <c r="I81" i="75"/>
  <c r="J76" i="78"/>
  <c r="H99" i="78"/>
  <c r="E69" i="78"/>
  <c r="D99" i="78"/>
  <c r="K29" i="19"/>
  <c r="H46" i="19"/>
  <c r="L7" i="75"/>
  <c r="H63" i="19"/>
  <c r="M15" i="78"/>
  <c r="L82" i="19"/>
  <c r="I89" i="78"/>
  <c r="K61" i="75"/>
  <c r="C79" i="78"/>
  <c r="D34" i="19"/>
  <c r="E74" i="78"/>
  <c r="D56" i="19"/>
  <c r="J102" i="79"/>
  <c r="D50" i="19"/>
  <c r="I83" i="75"/>
  <c r="D49" i="75"/>
  <c r="D85" i="75"/>
  <c r="G13" i="19"/>
  <c r="B94" i="78"/>
  <c r="E51" i="78"/>
  <c r="K81" i="78"/>
  <c r="H35" i="78"/>
  <c r="J78" i="19"/>
  <c r="G43" i="19"/>
  <c r="K19" i="19"/>
  <c r="G62" i="79"/>
  <c r="L67" i="75"/>
  <c r="E19" i="19"/>
  <c r="B60" i="19"/>
  <c r="B89" i="78"/>
  <c r="H76" i="75"/>
  <c r="G16" i="75"/>
  <c r="D65" i="19"/>
  <c r="J93" i="75"/>
  <c r="E48" i="19"/>
  <c r="G98" i="19"/>
  <c r="J42" i="78"/>
  <c r="B44" i="79"/>
  <c r="M71" i="79"/>
  <c r="I19" i="78"/>
  <c r="H12" i="75"/>
  <c r="E52" i="19"/>
  <c r="G97" i="75"/>
  <c r="I113" i="78"/>
  <c r="G57" i="79"/>
  <c r="J57" i="78"/>
  <c r="L104" i="19"/>
  <c r="J106" i="78"/>
  <c r="D64" i="78"/>
  <c r="I83" i="78"/>
  <c r="I17" i="19"/>
  <c r="C72" i="78"/>
  <c r="C108" i="78"/>
  <c r="H106" i="78"/>
  <c r="I38" i="78"/>
  <c r="E81" i="78"/>
  <c r="K88" i="19"/>
  <c r="C17" i="19"/>
  <c r="C37" i="78"/>
  <c r="K50" i="19"/>
  <c r="K65" i="19"/>
  <c r="I43" i="75"/>
  <c r="F103" i="79"/>
  <c r="M62" i="79"/>
  <c r="K59" i="75"/>
  <c r="G97" i="19"/>
  <c r="H84" i="78"/>
  <c r="B82" i="19"/>
  <c r="M86" i="19"/>
  <c r="K13" i="19"/>
  <c r="L68" i="19"/>
  <c r="M20" i="78"/>
  <c r="D94" i="75"/>
  <c r="H105" i="19"/>
  <c r="G42" i="19"/>
  <c r="L112" i="75"/>
  <c r="G81" i="19"/>
  <c r="G107" i="19"/>
  <c r="I49" i="19"/>
  <c r="D58" i="78"/>
  <c r="G48" i="19"/>
  <c r="C15" i="19"/>
  <c r="D27" i="78"/>
  <c r="H112" i="75"/>
  <c r="M99" i="75"/>
  <c r="J66" i="79"/>
  <c r="H102" i="79"/>
  <c r="K78" i="79"/>
  <c r="C92" i="19"/>
  <c r="I55" i="78"/>
  <c r="D23" i="78"/>
  <c r="K59" i="79"/>
  <c r="D70" i="19"/>
  <c r="G99" i="79"/>
  <c r="M93" i="79"/>
  <c r="D19" i="78"/>
  <c r="L85" i="78"/>
  <c r="G96" i="75"/>
  <c r="L12" i="19"/>
  <c r="K9" i="75"/>
  <c r="J91" i="78"/>
  <c r="F43" i="19"/>
  <c r="F92" i="79"/>
  <c r="K29" i="78"/>
  <c r="K31" i="19"/>
  <c r="C86" i="78"/>
  <c r="M78" i="75"/>
  <c r="J101" i="75"/>
  <c r="E108" i="79"/>
  <c r="I82" i="79"/>
  <c r="J47" i="78"/>
  <c r="B30" i="19"/>
  <c r="B23" i="19"/>
  <c r="M68" i="75"/>
  <c r="J8" i="78"/>
  <c r="H21" i="75"/>
  <c r="I18" i="19"/>
  <c r="D116" i="78"/>
  <c r="M9" i="78"/>
  <c r="J64" i="19"/>
  <c r="F80" i="79"/>
  <c r="H114" i="78"/>
  <c r="J85" i="19"/>
  <c r="I42" i="78"/>
  <c r="L6" i="75"/>
  <c r="K33" i="19"/>
  <c r="D44" i="19"/>
  <c r="J108" i="78"/>
  <c r="D31" i="78"/>
  <c r="I16" i="78"/>
  <c r="H37" i="19"/>
  <c r="M69" i="75"/>
  <c r="L31" i="78"/>
  <c r="G58" i="19"/>
  <c r="C45" i="78"/>
  <c r="K97" i="79"/>
  <c r="L51" i="19"/>
  <c r="B107" i="78"/>
  <c r="J95" i="79"/>
  <c r="L96" i="78"/>
  <c r="I80" i="79"/>
  <c r="B11" i="78"/>
  <c r="M95" i="79"/>
  <c r="E14" i="19"/>
  <c r="J26" i="78"/>
  <c r="B76" i="79"/>
  <c r="E45" i="19"/>
  <c r="E72" i="78"/>
  <c r="L83" i="75"/>
  <c r="K98" i="78"/>
  <c r="D82" i="78"/>
  <c r="D51" i="19"/>
  <c r="L84" i="78"/>
  <c r="K54" i="78"/>
  <c r="B22" i="19"/>
  <c r="M72" i="78"/>
  <c r="I111" i="78"/>
  <c r="C114" i="78"/>
  <c r="L55" i="19"/>
  <c r="J94" i="79"/>
  <c r="M10" i="79"/>
  <c r="E20" i="78"/>
  <c r="L88" i="78"/>
  <c r="K6" i="75"/>
  <c r="L71" i="79"/>
  <c r="M23" i="19"/>
  <c r="F4" i="19"/>
  <c r="G108" i="19"/>
  <c r="K56" i="75"/>
  <c r="L81" i="19"/>
  <c r="I76" i="75"/>
  <c r="M73" i="79"/>
  <c r="K109" i="75"/>
  <c r="C54" i="19"/>
  <c r="I102" i="79"/>
  <c r="M91" i="19"/>
  <c r="M50" i="75"/>
  <c r="E56" i="19"/>
  <c r="B110" i="78"/>
  <c r="I72" i="19"/>
  <c r="L81" i="75"/>
  <c r="K38" i="75"/>
  <c r="H89" i="79"/>
  <c r="E98" i="79"/>
  <c r="E55" i="78"/>
  <c r="G16" i="19"/>
  <c r="G109" i="19"/>
  <c r="I32" i="79"/>
  <c r="L56" i="78"/>
  <c r="K62" i="19"/>
  <c r="D28" i="19"/>
  <c r="M35" i="79"/>
  <c r="G74" i="19"/>
  <c r="I12" i="78"/>
  <c r="J59" i="79"/>
  <c r="K18" i="19"/>
  <c r="E82" i="79"/>
  <c r="G43" i="75"/>
  <c r="F47" i="19"/>
  <c r="J49" i="19"/>
  <c r="J62" i="75"/>
  <c r="M78" i="79"/>
  <c r="C59" i="19"/>
  <c r="I89" i="79"/>
  <c r="K105" i="79"/>
  <c r="G100" i="79"/>
  <c r="I59" i="75"/>
  <c r="G66" i="79"/>
  <c r="K81" i="19"/>
  <c r="I52" i="79"/>
  <c r="G109" i="79"/>
  <c r="M73" i="19"/>
  <c r="J52" i="79"/>
  <c r="G63" i="75"/>
  <c r="F45" i="19"/>
  <c r="H111" i="78"/>
  <c r="H105" i="78"/>
  <c r="C56" i="78"/>
  <c r="F79" i="79"/>
  <c r="C9" i="75"/>
  <c r="L111" i="75"/>
  <c r="L80" i="19"/>
  <c r="M107" i="78"/>
  <c r="D56" i="75"/>
  <c r="J34" i="78"/>
  <c r="D70" i="78"/>
  <c r="G56" i="79"/>
  <c r="H47" i="19"/>
  <c r="G53" i="75"/>
  <c r="J50" i="75"/>
  <c r="J29" i="19"/>
  <c r="J68" i="19"/>
  <c r="I98" i="75"/>
  <c r="K17" i="19"/>
  <c r="C87" i="19"/>
  <c r="D99" i="19"/>
  <c r="J44" i="75"/>
  <c r="H113" i="75"/>
  <c r="I96" i="79"/>
  <c r="I74" i="75"/>
  <c r="B102" i="78"/>
  <c r="G38" i="75"/>
  <c r="C85" i="19"/>
  <c r="F16" i="19"/>
  <c r="G92" i="79"/>
  <c r="I21" i="19"/>
  <c r="H104" i="78"/>
  <c r="D79" i="19"/>
  <c r="J76" i="79"/>
  <c r="M4" i="75"/>
  <c r="M21" i="19"/>
  <c r="B47" i="19"/>
  <c r="C8" i="19"/>
  <c r="K55" i="19"/>
  <c r="J72" i="19"/>
  <c r="I50" i="78"/>
  <c r="C78" i="19"/>
  <c r="M57" i="19"/>
  <c r="B76" i="78"/>
  <c r="B32" i="19"/>
  <c r="H107" i="19"/>
  <c r="D61" i="78"/>
  <c r="H54" i="79"/>
  <c r="B31" i="78"/>
  <c r="G96" i="19"/>
  <c r="D30" i="19"/>
  <c r="D18" i="19"/>
  <c r="G55" i="19"/>
  <c r="E88" i="78"/>
  <c r="H51" i="19"/>
  <c r="G35" i="19"/>
  <c r="K61" i="79"/>
  <c r="F76" i="79"/>
  <c r="C19" i="19"/>
  <c r="I41" i="78"/>
  <c r="L18" i="19"/>
  <c r="J79" i="79"/>
  <c r="F80" i="19"/>
  <c r="I81" i="78"/>
  <c r="B52" i="78"/>
  <c r="L22" i="19"/>
  <c r="H45" i="78"/>
  <c r="L3" i="19"/>
  <c r="F54" i="19"/>
  <c r="E30" i="19"/>
  <c r="M115" i="78"/>
  <c r="C102" i="19"/>
  <c r="E82" i="78"/>
  <c r="E94" i="19"/>
  <c r="D110" i="75"/>
  <c r="K34" i="78"/>
  <c r="I46" i="75"/>
  <c r="L7" i="78"/>
  <c r="F24" i="19"/>
  <c r="I89" i="19"/>
  <c r="K97" i="19"/>
  <c r="M65" i="75"/>
  <c r="M82" i="75"/>
  <c r="G63" i="79"/>
  <c r="D62" i="19"/>
  <c r="B80" i="78"/>
  <c r="E26" i="19"/>
  <c r="L40" i="78"/>
  <c r="K64" i="79"/>
  <c r="H58" i="78"/>
  <c r="F6" i="19"/>
  <c r="M52" i="79"/>
  <c r="H75" i="75"/>
  <c r="L11" i="75"/>
  <c r="L98" i="78"/>
  <c r="E55" i="19"/>
  <c r="E5" i="78"/>
  <c r="K68" i="78"/>
  <c r="E75" i="78"/>
  <c r="E7" i="19"/>
  <c r="C50" i="78"/>
  <c r="J81" i="75"/>
  <c r="H71" i="19"/>
  <c r="K62" i="79"/>
  <c r="J101" i="79"/>
  <c r="M5" i="78"/>
  <c r="E57" i="78"/>
  <c r="I80" i="75"/>
  <c r="K31" i="78"/>
  <c r="I47" i="79"/>
  <c r="K85" i="19"/>
  <c r="H111" i="19"/>
  <c r="J61" i="19"/>
  <c r="L49" i="75"/>
  <c r="C86" i="19"/>
  <c r="K12" i="75"/>
  <c r="L60" i="75"/>
  <c r="M72" i="75"/>
  <c r="G49" i="79"/>
  <c r="H52" i="78"/>
  <c r="M101" i="75"/>
  <c r="I54" i="19"/>
  <c r="D102" i="19"/>
  <c r="D114" i="78"/>
  <c r="E66" i="19"/>
  <c r="K55" i="75"/>
  <c r="L24" i="19"/>
  <c r="I13" i="19"/>
  <c r="G61" i="19"/>
  <c r="M86" i="79"/>
  <c r="E109" i="78"/>
  <c r="H74" i="79"/>
  <c r="J83" i="78"/>
  <c r="K45" i="75"/>
  <c r="I53" i="79"/>
  <c r="C15" i="78"/>
  <c r="J19" i="78"/>
  <c r="G50" i="79"/>
  <c r="K3" i="19"/>
  <c r="I72" i="75"/>
  <c r="D14" i="19"/>
  <c r="G21" i="75"/>
  <c r="G87" i="79"/>
  <c r="F94" i="19"/>
  <c r="M100" i="79"/>
  <c r="M68" i="79"/>
  <c r="K59" i="19"/>
  <c r="J69" i="78"/>
  <c r="F64" i="19"/>
  <c r="D3" i="78"/>
  <c r="M92" i="79"/>
  <c r="L99" i="75"/>
  <c r="M25" i="19"/>
  <c r="L56" i="75"/>
  <c r="H62" i="75"/>
  <c r="M95" i="75"/>
  <c r="J87" i="75"/>
  <c r="I4" i="79"/>
  <c r="M18" i="19"/>
  <c r="K91" i="78"/>
  <c r="K16" i="75"/>
  <c r="H109" i="79"/>
  <c r="M108" i="79"/>
  <c r="F62" i="19"/>
  <c r="C107" i="19"/>
  <c r="C21" i="79"/>
  <c r="F27" i="19"/>
  <c r="K16" i="19"/>
  <c r="D42" i="19"/>
  <c r="L20" i="19"/>
  <c r="M113" i="78"/>
  <c r="G52" i="79"/>
  <c r="G20" i="19"/>
  <c r="L70" i="19"/>
  <c r="E34" i="78"/>
  <c r="H25" i="19"/>
  <c r="M4" i="19"/>
  <c r="M55" i="19"/>
  <c r="H99" i="79"/>
  <c r="C7" i="79"/>
  <c r="J54" i="19"/>
  <c r="J69" i="75"/>
  <c r="L80" i="79"/>
  <c r="K102" i="19"/>
  <c r="M22" i="78"/>
  <c r="J13" i="19"/>
  <c r="D68" i="79"/>
  <c r="J35" i="19"/>
  <c r="H61" i="79"/>
  <c r="H41" i="19"/>
  <c r="I56" i="75"/>
  <c r="G88" i="79"/>
  <c r="B50" i="78"/>
  <c r="M44" i="79"/>
  <c r="M109" i="19"/>
  <c r="L106" i="78"/>
  <c r="J44" i="19"/>
  <c r="F46" i="19"/>
  <c r="E77" i="78"/>
  <c r="I87" i="79"/>
  <c r="M68" i="19"/>
  <c r="M54" i="19"/>
  <c r="M64" i="79"/>
  <c r="J28" i="19"/>
  <c r="F90" i="19"/>
  <c r="M19" i="19"/>
  <c r="M102" i="79"/>
  <c r="G96" i="79"/>
  <c r="I67" i="75"/>
  <c r="E77" i="19"/>
  <c r="C93" i="19"/>
  <c r="I19" i="19"/>
  <c r="E11" i="19"/>
  <c r="F86" i="19"/>
  <c r="M7" i="75"/>
  <c r="D106" i="19"/>
  <c r="H50" i="19"/>
  <c r="H13" i="19"/>
  <c r="D41" i="78"/>
  <c r="J73" i="19"/>
  <c r="K21" i="75"/>
  <c r="H10" i="78"/>
  <c r="L27" i="19"/>
  <c r="E37" i="19"/>
  <c r="I95" i="79"/>
  <c r="K99" i="75"/>
  <c r="L11" i="19"/>
  <c r="M55" i="79"/>
  <c r="I83" i="19"/>
  <c r="G87" i="75"/>
  <c r="J14" i="78"/>
  <c r="D95" i="19"/>
  <c r="I102" i="19"/>
  <c r="H58" i="75"/>
  <c r="G40" i="19"/>
  <c r="F75" i="79"/>
  <c r="I14" i="19"/>
  <c r="M66" i="75"/>
  <c r="G106" i="75"/>
  <c r="H74" i="75"/>
  <c r="H94" i="19"/>
  <c r="H62" i="78"/>
  <c r="C95" i="78"/>
  <c r="J99" i="75"/>
  <c r="J79" i="75"/>
  <c r="J90" i="75"/>
  <c r="I49" i="78"/>
  <c r="L65" i="19"/>
  <c r="C88" i="78"/>
  <c r="M80" i="78"/>
  <c r="M82" i="19"/>
  <c r="D109" i="19"/>
  <c r="K64" i="19"/>
  <c r="H33" i="19"/>
  <c r="K4" i="78"/>
  <c r="L89" i="79"/>
  <c r="M27" i="78"/>
  <c r="G12" i="19"/>
  <c r="H54" i="78"/>
  <c r="B27" i="78"/>
  <c r="F14" i="19"/>
  <c r="E60" i="19"/>
  <c r="B109" i="78"/>
  <c r="K81" i="79"/>
  <c r="K69" i="75"/>
  <c r="L43" i="75"/>
  <c r="J81" i="19"/>
  <c r="G73" i="79"/>
  <c r="K106" i="75"/>
  <c r="L53" i="75"/>
  <c r="H103" i="79"/>
  <c r="C76" i="19"/>
  <c r="H80" i="19"/>
  <c r="K53" i="19"/>
  <c r="C90" i="19"/>
  <c r="M106" i="75"/>
  <c r="L77" i="75"/>
  <c r="G91" i="75"/>
  <c r="H90" i="19"/>
  <c r="H65" i="79"/>
  <c r="M53" i="19"/>
  <c r="G18" i="19"/>
  <c r="F9" i="19"/>
  <c r="D53" i="19"/>
  <c r="L54" i="79"/>
  <c r="B58" i="78"/>
  <c r="I85" i="78"/>
  <c r="K107" i="78"/>
  <c r="C80" i="78"/>
  <c r="G76" i="79"/>
  <c r="C83" i="78"/>
  <c r="L72" i="79"/>
  <c r="F82" i="79"/>
  <c r="G101" i="79"/>
  <c r="D48" i="19"/>
  <c r="M24" i="19"/>
  <c r="D109" i="78"/>
  <c r="G68" i="75"/>
  <c r="L59" i="79"/>
  <c r="C79" i="19"/>
  <c r="F79" i="19"/>
  <c r="K106" i="78"/>
  <c r="M31" i="19"/>
  <c r="L57" i="79"/>
  <c r="M114" i="78"/>
  <c r="I108" i="79"/>
  <c r="K78" i="19"/>
  <c r="G83" i="79"/>
  <c r="H93" i="79"/>
  <c r="F87" i="19"/>
  <c r="B74" i="19"/>
  <c r="M70" i="75"/>
  <c r="F10" i="19"/>
  <c r="D33" i="19"/>
  <c r="L41" i="19"/>
  <c r="H61" i="78"/>
  <c r="H83" i="79"/>
  <c r="H64" i="79"/>
  <c r="D69" i="78"/>
  <c r="M93" i="78"/>
  <c r="L110" i="75"/>
  <c r="I41" i="19"/>
  <c r="J96" i="19"/>
  <c r="M108" i="75"/>
  <c r="G88" i="19"/>
  <c r="H52" i="19"/>
  <c r="D100" i="19"/>
  <c r="G80" i="79"/>
  <c r="K94" i="78"/>
  <c r="I5" i="75"/>
  <c r="M109" i="79"/>
  <c r="L66" i="79"/>
  <c r="C57" i="19"/>
  <c r="J111" i="75"/>
  <c r="J80" i="75"/>
  <c r="L109" i="79"/>
  <c r="M58" i="79"/>
  <c r="L102" i="79"/>
  <c r="F8" i="19"/>
  <c r="F42" i="19"/>
  <c r="I38" i="75"/>
  <c r="I17" i="75"/>
  <c r="J98" i="79"/>
  <c r="H64" i="75"/>
  <c r="J56" i="79"/>
  <c r="I116" i="75"/>
  <c r="K100" i="78"/>
  <c r="K94" i="19"/>
  <c r="C97" i="78"/>
  <c r="I68" i="79"/>
  <c r="L74" i="19"/>
  <c r="L90" i="75"/>
  <c r="G7" i="75"/>
  <c r="F101" i="79"/>
  <c r="B31" i="19"/>
  <c r="J40" i="75"/>
  <c r="L63" i="75"/>
  <c r="E75" i="19"/>
  <c r="J26" i="19"/>
  <c r="G104" i="79"/>
  <c r="H43" i="19"/>
  <c r="C38" i="19"/>
  <c r="H11" i="75"/>
  <c r="G95" i="75"/>
  <c r="K76" i="19"/>
  <c r="B4" i="19"/>
  <c r="J94" i="19"/>
  <c r="B8" i="75"/>
  <c r="I108" i="19"/>
  <c r="L58" i="75"/>
  <c r="K79" i="75"/>
  <c r="G105" i="79"/>
  <c r="I88" i="75"/>
  <c r="I106" i="19"/>
  <c r="B42" i="78"/>
  <c r="D91" i="19"/>
  <c r="M70" i="79"/>
  <c r="M47" i="19"/>
  <c r="G39" i="19"/>
  <c r="H31" i="19"/>
  <c r="F62" i="79"/>
  <c r="K89" i="19"/>
  <c r="B82" i="75"/>
  <c r="K113" i="78"/>
  <c r="L86" i="19"/>
  <c r="E68" i="79"/>
  <c r="K63" i="19"/>
  <c r="L98" i="79"/>
  <c r="J92" i="19"/>
  <c r="B64" i="78"/>
  <c r="G33" i="19"/>
  <c r="F77" i="79"/>
  <c r="H75" i="19"/>
  <c r="G44" i="75"/>
  <c r="K75" i="79"/>
  <c r="L3" i="75"/>
  <c r="J51" i="19"/>
  <c r="E17" i="19"/>
  <c r="D19" i="19"/>
  <c r="H65" i="19"/>
  <c r="I25" i="19"/>
  <c r="K77" i="75"/>
  <c r="E56" i="79"/>
  <c r="B34" i="78"/>
  <c r="M38" i="75"/>
  <c r="I65" i="75"/>
  <c r="L114" i="78"/>
  <c r="I110" i="75"/>
  <c r="B78" i="19"/>
  <c r="L30" i="19"/>
  <c r="K88" i="75"/>
  <c r="H8" i="19"/>
  <c r="M51" i="19"/>
  <c r="E62" i="19"/>
  <c r="I22" i="19"/>
  <c r="L66" i="75"/>
  <c r="M3" i="19"/>
  <c r="H102" i="75"/>
  <c r="C29" i="19"/>
  <c r="I74" i="19"/>
  <c r="M57" i="79"/>
  <c r="D66" i="19"/>
  <c r="I19" i="75"/>
  <c r="J65" i="19"/>
  <c r="I102" i="78"/>
  <c r="J46" i="75"/>
  <c r="H44" i="78"/>
  <c r="K35" i="78"/>
  <c r="C60" i="19"/>
  <c r="J84" i="19"/>
  <c r="K106" i="79"/>
  <c r="F11" i="19"/>
  <c r="I108" i="78"/>
  <c r="J6" i="19"/>
  <c r="I74" i="79"/>
  <c r="J10" i="19"/>
  <c r="B83" i="19"/>
  <c r="L62" i="19"/>
  <c r="I99" i="75"/>
  <c r="J78" i="79"/>
  <c r="L37" i="19"/>
  <c r="L100" i="79"/>
  <c r="J18" i="19"/>
  <c r="F83" i="79"/>
  <c r="C15" i="75"/>
  <c r="L63" i="79"/>
  <c r="J22" i="19"/>
  <c r="J53" i="19"/>
  <c r="D52" i="19"/>
  <c r="M20" i="75"/>
  <c r="F84" i="19"/>
  <c r="J99" i="19"/>
  <c r="L13" i="19"/>
  <c r="M97" i="78"/>
  <c r="M65" i="19"/>
  <c r="J88" i="75"/>
  <c r="B32" i="78"/>
  <c r="G86" i="79"/>
  <c r="M97" i="19"/>
  <c r="D29" i="19"/>
  <c r="G59" i="79"/>
  <c r="I97" i="19"/>
  <c r="F68" i="79"/>
  <c r="F34" i="19"/>
  <c r="H56" i="19"/>
  <c r="C18" i="19"/>
  <c r="C30" i="19"/>
  <c r="L98" i="19"/>
  <c r="K80" i="78"/>
  <c r="K109" i="78"/>
  <c r="E113" i="78"/>
  <c r="K75" i="19"/>
  <c r="G98" i="75"/>
  <c r="I101" i="79"/>
  <c r="F56" i="19"/>
  <c r="B68" i="19"/>
  <c r="J44" i="78"/>
  <c r="J63" i="75"/>
  <c r="H26" i="19"/>
  <c r="K51" i="78"/>
  <c r="I82" i="78"/>
  <c r="J98" i="78"/>
  <c r="J5" i="75"/>
  <c r="M25" i="75"/>
  <c r="J82" i="75"/>
  <c r="M96" i="75"/>
  <c r="J97" i="79"/>
  <c r="M62" i="75"/>
  <c r="B13" i="19"/>
  <c r="K82" i="75"/>
  <c r="H98" i="19"/>
  <c r="B40" i="19"/>
  <c r="L105" i="79"/>
  <c r="K63" i="79"/>
  <c r="B111" i="19"/>
  <c r="M56" i="19"/>
  <c r="M96" i="79"/>
  <c r="K98" i="79"/>
  <c r="I110" i="78"/>
  <c r="M75" i="75"/>
  <c r="K21" i="19"/>
  <c r="H61" i="75"/>
  <c r="H103" i="78"/>
  <c r="H58" i="79"/>
  <c r="M30" i="19"/>
  <c r="G13" i="75"/>
  <c r="I87" i="78"/>
  <c r="H83" i="78"/>
  <c r="C70" i="19"/>
  <c r="D111" i="19"/>
  <c r="H8" i="75"/>
  <c r="I4" i="19"/>
  <c r="C4" i="19"/>
  <c r="J3" i="75"/>
  <c r="M36" i="19"/>
  <c r="I114" i="75"/>
  <c r="F111" i="19"/>
  <c r="M66" i="19"/>
  <c r="B94" i="19"/>
  <c r="J92" i="75"/>
  <c r="H54" i="75"/>
  <c r="F3" i="19"/>
  <c r="H11" i="19"/>
  <c r="G94" i="79"/>
  <c r="M87" i="79"/>
  <c r="E112" i="78"/>
  <c r="I13" i="75"/>
  <c r="D3" i="19"/>
  <c r="L5" i="75"/>
  <c r="I60" i="19"/>
  <c r="L19" i="19"/>
  <c r="I92" i="75"/>
  <c r="M29" i="19"/>
  <c r="I16" i="19"/>
  <c r="G71" i="79"/>
  <c r="J54" i="75"/>
  <c r="B53" i="19"/>
  <c r="G3" i="19"/>
  <c r="E58" i="19"/>
  <c r="L16" i="19"/>
  <c r="L76" i="79"/>
  <c r="G95" i="19"/>
  <c r="I58" i="79"/>
  <c r="I11" i="19"/>
  <c r="B52" i="19"/>
  <c r="B50" i="19"/>
  <c r="H94" i="79"/>
  <c r="I70" i="75"/>
  <c r="B116" i="78"/>
  <c r="K91" i="75"/>
  <c r="D75" i="19"/>
  <c r="G50" i="75"/>
  <c r="K98" i="75"/>
  <c r="I82" i="19"/>
  <c r="E94" i="79"/>
  <c r="B16" i="19"/>
  <c r="D113" i="78"/>
  <c r="C91" i="19"/>
  <c r="H55" i="79"/>
  <c r="I62" i="79"/>
  <c r="F77" i="19"/>
  <c r="G37" i="19"/>
  <c r="M27" i="19"/>
  <c r="H77" i="19"/>
  <c r="B7" i="19"/>
  <c r="I98" i="78"/>
  <c r="K102" i="75"/>
  <c r="D105" i="19"/>
  <c r="L106" i="75"/>
  <c r="G81" i="79"/>
  <c r="F104" i="79"/>
  <c r="G82" i="79"/>
  <c r="M53" i="79"/>
  <c r="L89" i="78"/>
  <c r="G113" i="75"/>
  <c r="H107" i="78"/>
  <c r="L88" i="75"/>
  <c r="E104" i="19"/>
  <c r="J99" i="78"/>
  <c r="K69" i="79"/>
  <c r="K63" i="75"/>
  <c r="B55" i="19"/>
  <c r="M58" i="75"/>
  <c r="G102" i="75"/>
  <c r="B103" i="19"/>
  <c r="C98" i="19"/>
  <c r="G85" i="75"/>
  <c r="L77" i="79"/>
  <c r="D63" i="19"/>
  <c r="M91" i="78"/>
  <c r="H104" i="75"/>
  <c r="M51" i="75"/>
  <c r="F87" i="79"/>
  <c r="L12" i="75"/>
  <c r="J25" i="78"/>
  <c r="H51" i="78"/>
  <c r="D55" i="19"/>
  <c r="L87" i="79"/>
  <c r="G72" i="75"/>
  <c r="E79" i="19"/>
  <c r="D85" i="19"/>
  <c r="J49" i="79"/>
  <c r="G81" i="75"/>
  <c r="I77" i="79"/>
  <c r="I71" i="19"/>
  <c r="I106" i="75"/>
  <c r="K60" i="75"/>
  <c r="M91" i="75"/>
  <c r="E107" i="79"/>
  <c r="L61" i="19"/>
  <c r="K79" i="19"/>
  <c r="E72" i="79"/>
  <c r="C112" i="78"/>
  <c r="D20" i="19"/>
  <c r="K87" i="75"/>
  <c r="B29" i="78"/>
  <c r="H81" i="79"/>
  <c r="I67" i="19"/>
  <c r="H6" i="75"/>
  <c r="H110" i="78"/>
  <c r="L91" i="75"/>
  <c r="B3" i="79"/>
  <c r="F63" i="19"/>
  <c r="L105" i="19"/>
  <c r="I103" i="19"/>
  <c r="L75" i="19"/>
  <c r="E104" i="78"/>
  <c r="L13" i="75"/>
  <c r="J15" i="19"/>
  <c r="E95" i="79"/>
  <c r="H86" i="79"/>
  <c r="M79" i="79"/>
  <c r="B51" i="19"/>
  <c r="M82" i="79"/>
  <c r="E21" i="78"/>
  <c r="K45" i="19"/>
  <c r="I7" i="19"/>
  <c r="L50" i="75"/>
  <c r="E36" i="78"/>
  <c r="H116" i="78"/>
  <c r="H80" i="79"/>
  <c r="L52" i="19"/>
  <c r="J95" i="19"/>
  <c r="C100" i="19"/>
  <c r="H10" i="19"/>
  <c r="E76" i="79"/>
  <c r="H55" i="19"/>
  <c r="I16" i="75"/>
  <c r="I99" i="19"/>
  <c r="H97" i="78"/>
  <c r="J62" i="78"/>
  <c r="I115" i="75"/>
  <c r="G104" i="75"/>
  <c r="E79" i="79"/>
  <c r="J106" i="19"/>
  <c r="J76" i="75"/>
  <c r="E105" i="79"/>
  <c r="E93" i="79"/>
  <c r="F58" i="79"/>
  <c r="B49" i="19"/>
  <c r="I105" i="78"/>
  <c r="I102" i="75"/>
  <c r="J80" i="79"/>
  <c r="G60" i="79"/>
  <c r="M111" i="78"/>
  <c r="G97" i="79"/>
  <c r="I13" i="78"/>
  <c r="C40" i="19"/>
  <c r="J6" i="78"/>
  <c r="K95" i="75"/>
  <c r="H69" i="79"/>
  <c r="G64" i="19"/>
  <c r="J4" i="78"/>
  <c r="I4" i="75"/>
  <c r="L51" i="79"/>
  <c r="B7" i="75"/>
  <c r="M34" i="19"/>
  <c r="M67" i="75"/>
  <c r="E83" i="79"/>
  <c r="I100" i="19"/>
  <c r="G6" i="75"/>
  <c r="D111" i="78"/>
  <c r="I45" i="75"/>
  <c r="H68" i="19"/>
  <c r="K49" i="79"/>
  <c r="F84" i="79"/>
  <c r="M105" i="75"/>
  <c r="I86" i="19"/>
  <c r="G73" i="75"/>
  <c r="G110" i="75"/>
  <c r="B75" i="78"/>
  <c r="G60" i="75"/>
  <c r="J74" i="19"/>
  <c r="E70" i="19"/>
  <c r="H82" i="19"/>
  <c r="E80" i="79"/>
  <c r="B7" i="78"/>
  <c r="L64" i="75"/>
  <c r="J62" i="19"/>
  <c r="I53" i="19"/>
  <c r="H38" i="75"/>
  <c r="L87" i="19"/>
  <c r="K94" i="79"/>
  <c r="H30" i="19"/>
  <c r="K107" i="79"/>
  <c r="J19" i="19"/>
  <c r="K74" i="75"/>
  <c r="I15" i="19"/>
  <c r="K6" i="19"/>
  <c r="C13" i="19"/>
  <c r="K89" i="79"/>
  <c r="G28" i="19"/>
  <c r="J23" i="19"/>
  <c r="I66" i="78"/>
  <c r="J105" i="79"/>
  <c r="M81" i="75"/>
  <c r="G54" i="75"/>
  <c r="F99" i="19"/>
  <c r="H16" i="19"/>
  <c r="M93" i="19"/>
  <c r="J3" i="78"/>
  <c r="I92" i="19"/>
  <c r="K111" i="19"/>
  <c r="G89" i="75"/>
  <c r="I94" i="79"/>
  <c r="K101" i="78"/>
  <c r="D6" i="19"/>
  <c r="F38" i="19"/>
  <c r="H73" i="75"/>
  <c r="I68" i="75"/>
  <c r="L79" i="79"/>
  <c r="G5" i="75"/>
  <c r="H49" i="19"/>
  <c r="J96" i="79"/>
  <c r="B97" i="19"/>
  <c r="G26" i="19"/>
  <c r="B108" i="78"/>
  <c r="E65" i="79"/>
  <c r="B40" i="78"/>
  <c r="K82" i="19"/>
  <c r="M11" i="75"/>
  <c r="J53" i="79"/>
  <c r="C67" i="19"/>
  <c r="G101" i="19"/>
  <c r="L57" i="78"/>
  <c r="F72" i="19"/>
  <c r="B18" i="78"/>
  <c r="I90" i="19"/>
  <c r="K52" i="78"/>
  <c r="H49" i="78"/>
  <c r="L53" i="19"/>
  <c r="K105" i="19"/>
  <c r="L75" i="75"/>
  <c r="H81" i="19"/>
  <c r="K65" i="75"/>
  <c r="I51" i="75"/>
  <c r="L59" i="75"/>
  <c r="L80" i="78"/>
  <c r="G107" i="75"/>
  <c r="I69" i="19"/>
  <c r="L15" i="75"/>
  <c r="K12" i="19"/>
  <c r="M63" i="79"/>
  <c r="E90" i="19"/>
  <c r="D31" i="19"/>
  <c r="K39" i="75"/>
  <c r="E44" i="19"/>
  <c r="F61" i="19"/>
  <c r="B14" i="78"/>
  <c r="H86" i="75"/>
  <c r="E99" i="78"/>
  <c r="J112" i="75"/>
  <c r="I98" i="79"/>
  <c r="F49" i="19"/>
  <c r="C21" i="19"/>
  <c r="L53" i="79"/>
  <c r="L17" i="75"/>
  <c r="D108" i="78"/>
  <c r="F89" i="79"/>
  <c r="J38" i="75"/>
  <c r="H45" i="19"/>
  <c r="K93" i="75"/>
  <c r="H56" i="75"/>
  <c r="E71" i="19"/>
  <c r="I107" i="75"/>
  <c r="B87" i="19"/>
  <c r="D100" i="78"/>
  <c r="K55" i="79"/>
  <c r="C75" i="78"/>
  <c r="H101" i="75"/>
  <c r="I53" i="75"/>
  <c r="J93" i="79"/>
  <c r="H101" i="19"/>
  <c r="J27" i="19"/>
  <c r="C72" i="19"/>
  <c r="C37" i="19"/>
  <c r="J109" i="75"/>
  <c r="J108" i="79"/>
  <c r="H67" i="19"/>
  <c r="E50" i="19"/>
  <c r="I54" i="78"/>
  <c r="M6" i="75"/>
  <c r="M98" i="19"/>
  <c r="H73" i="79"/>
  <c r="J4" i="75"/>
  <c r="M59" i="79"/>
  <c r="B10" i="19"/>
  <c r="C3" i="75"/>
  <c r="F21" i="19"/>
  <c r="C81" i="19"/>
  <c r="H91" i="75"/>
  <c r="F66" i="79"/>
  <c r="K103" i="19"/>
  <c r="L103" i="79"/>
  <c r="C39" i="19"/>
  <c r="M79" i="19"/>
  <c r="H81" i="75"/>
  <c r="L58" i="19"/>
  <c r="J97" i="75"/>
  <c r="K114" i="75"/>
  <c r="I104" i="19"/>
  <c r="F60" i="79"/>
  <c r="G82" i="19"/>
  <c r="H78" i="75"/>
  <c r="B17" i="19"/>
  <c r="K85" i="78"/>
  <c r="D67" i="19"/>
  <c r="D49" i="19"/>
  <c r="K11" i="19"/>
  <c r="M59" i="75"/>
  <c r="C36" i="78"/>
  <c r="H33" i="78"/>
  <c r="J57" i="75"/>
  <c r="J86" i="75"/>
  <c r="G58" i="79"/>
  <c r="H4" i="75"/>
  <c r="K25" i="75"/>
  <c r="M111" i="19"/>
  <c r="J107" i="19"/>
  <c r="D107" i="78"/>
  <c r="H85" i="75"/>
  <c r="H103" i="75"/>
  <c r="G93" i="19"/>
  <c r="H70" i="75"/>
  <c r="F39" i="19"/>
  <c r="L87" i="75"/>
  <c r="F102" i="79"/>
  <c r="B69" i="19"/>
  <c r="E57" i="79"/>
  <c r="L82" i="79"/>
  <c r="M76" i="75"/>
  <c r="J57" i="19"/>
  <c r="B9" i="78"/>
  <c r="G99" i="75"/>
  <c r="J103" i="19"/>
  <c r="L9" i="75"/>
  <c r="E55" i="79"/>
  <c r="C95" i="19"/>
  <c r="M54" i="78"/>
  <c r="B21" i="19"/>
  <c r="J84" i="79"/>
  <c r="F32" i="19"/>
  <c r="B88" i="78"/>
  <c r="H100" i="79"/>
  <c r="D68" i="19"/>
  <c r="J69" i="19"/>
  <c r="G83" i="19"/>
  <c r="D107" i="19"/>
  <c r="I101" i="78"/>
  <c r="G45" i="75"/>
  <c r="H32" i="19"/>
  <c r="B79" i="19"/>
  <c r="M75" i="79"/>
  <c r="G4" i="75"/>
  <c r="E85" i="78"/>
  <c r="G11" i="75"/>
  <c r="L19" i="78"/>
  <c r="J111" i="19"/>
  <c r="B26" i="78"/>
  <c r="F91" i="19"/>
  <c r="C35" i="19"/>
  <c r="L57" i="75"/>
  <c r="F107" i="79"/>
  <c r="B77" i="19"/>
  <c r="D101" i="78"/>
  <c r="H23" i="78"/>
  <c r="F75" i="19"/>
  <c r="J42" i="19"/>
  <c r="M89" i="19"/>
  <c r="B100" i="19"/>
  <c r="K68" i="75"/>
  <c r="E69" i="79"/>
  <c r="G75" i="19"/>
  <c r="K74" i="78"/>
  <c r="J81" i="79"/>
  <c r="K9" i="78"/>
  <c r="M13" i="75"/>
  <c r="M89" i="75"/>
  <c r="F103" i="19"/>
  <c r="M37" i="78"/>
  <c r="K100" i="19"/>
  <c r="L78" i="79"/>
  <c r="M71" i="75"/>
  <c r="I79" i="75"/>
  <c r="J55" i="78"/>
  <c r="G79" i="75"/>
  <c r="G109" i="75"/>
  <c r="L104" i="79"/>
  <c r="L99" i="79"/>
  <c r="E39" i="19"/>
  <c r="G27" i="19"/>
  <c r="J87" i="78"/>
  <c r="M14" i="19"/>
  <c r="J82" i="79"/>
  <c r="B63" i="75"/>
  <c r="K77" i="19"/>
  <c r="J38" i="19"/>
  <c r="C93" i="78"/>
  <c r="L67" i="19"/>
  <c r="M10" i="19"/>
  <c r="I86" i="78"/>
  <c r="D17" i="78"/>
  <c r="K63" i="78"/>
  <c r="K96" i="79"/>
  <c r="I42" i="19"/>
  <c r="K8" i="75"/>
  <c r="L83" i="78"/>
  <c r="I18" i="78"/>
  <c r="D103" i="78"/>
  <c r="E100" i="78"/>
  <c r="K72" i="78"/>
  <c r="C33" i="78"/>
  <c r="E108" i="78"/>
  <c r="D26" i="19"/>
  <c r="I94" i="78"/>
  <c r="E53" i="19"/>
  <c r="B97" i="78"/>
  <c r="F65" i="79"/>
  <c r="L38" i="19"/>
  <c r="L5" i="19"/>
  <c r="K92" i="75"/>
  <c r="L33" i="19"/>
  <c r="J58" i="75"/>
  <c r="J113" i="75"/>
  <c r="E70" i="78"/>
  <c r="K111" i="75"/>
  <c r="F51" i="79"/>
  <c r="K49" i="19"/>
  <c r="K37" i="78"/>
  <c r="F31" i="19"/>
  <c r="E18" i="78"/>
  <c r="I75" i="19"/>
  <c r="M105" i="79"/>
  <c r="I56" i="78"/>
  <c r="K44" i="19"/>
  <c r="M46" i="78"/>
  <c r="M52" i="78"/>
  <c r="C96" i="78"/>
  <c r="C89" i="79"/>
  <c r="H79" i="78"/>
  <c r="E99" i="79"/>
  <c r="L86" i="75"/>
  <c r="H69" i="75"/>
  <c r="C53" i="78"/>
  <c r="D47" i="19"/>
  <c r="J51" i="78"/>
  <c r="I92" i="78"/>
  <c r="L10" i="19"/>
  <c r="J106" i="75"/>
  <c r="E40" i="78"/>
  <c r="E30" i="78"/>
  <c r="M114" i="75"/>
  <c r="G30" i="19"/>
  <c r="C49" i="19"/>
  <c r="H90" i="78"/>
  <c r="G115" i="75"/>
  <c r="D86" i="19"/>
  <c r="M58" i="19"/>
  <c r="H97" i="75"/>
  <c r="M33" i="78"/>
  <c r="C31" i="19"/>
  <c r="L26" i="19"/>
  <c r="H96" i="75"/>
  <c r="B91" i="19"/>
  <c r="M61" i="78"/>
  <c r="E62" i="78"/>
  <c r="I82" i="75"/>
  <c r="C77" i="19"/>
  <c r="M94" i="78"/>
  <c r="J77" i="19"/>
  <c r="M50" i="78"/>
  <c r="E76" i="78"/>
  <c r="B16" i="78"/>
  <c r="C6" i="78"/>
  <c r="L39" i="19"/>
  <c r="D54" i="78"/>
  <c r="I78" i="75"/>
  <c r="C114" i="75"/>
  <c r="M85" i="78"/>
  <c r="L53" i="78"/>
  <c r="J60" i="19"/>
  <c r="K58" i="75"/>
  <c r="B12" i="78"/>
  <c r="M74" i="79"/>
  <c r="C5" i="19"/>
  <c r="D101" i="19"/>
  <c r="L43" i="19"/>
  <c r="B95" i="78"/>
  <c r="F69" i="19"/>
  <c r="I103" i="79"/>
  <c r="E67" i="19"/>
  <c r="G10" i="19"/>
  <c r="J14" i="19"/>
  <c r="L85" i="75"/>
  <c r="E42" i="19"/>
  <c r="M9" i="19"/>
  <c r="F33" i="19"/>
  <c r="G83" i="75"/>
  <c r="K71" i="19"/>
  <c r="M51" i="78"/>
  <c r="K84" i="19"/>
  <c r="M100" i="78"/>
  <c r="E21" i="19"/>
  <c r="B33" i="78"/>
  <c r="E16" i="78"/>
  <c r="C10" i="19"/>
  <c r="I35" i="78"/>
  <c r="B61" i="78"/>
  <c r="J73" i="78"/>
  <c r="H27" i="19"/>
  <c r="H13" i="75"/>
  <c r="L58" i="79"/>
  <c r="G24" i="19"/>
  <c r="K99" i="79"/>
  <c r="C7" i="78"/>
  <c r="K43" i="75"/>
  <c r="I71" i="79"/>
  <c r="G36" i="19"/>
  <c r="I5" i="19"/>
  <c r="I73" i="19"/>
  <c r="J90" i="79"/>
  <c r="F100" i="19"/>
  <c r="F26" i="19"/>
  <c r="K76" i="78"/>
  <c r="J107" i="78"/>
  <c r="K78" i="78"/>
  <c r="J6" i="75"/>
  <c r="F74" i="19"/>
  <c r="G55" i="75"/>
  <c r="H75" i="79"/>
  <c r="B6" i="19"/>
  <c r="C82" i="78"/>
  <c r="M85" i="75"/>
  <c r="E80" i="19"/>
  <c r="H103" i="19"/>
  <c r="B43" i="19"/>
  <c r="J40" i="19"/>
  <c r="L52" i="79"/>
  <c r="C58" i="75"/>
  <c r="M72" i="19"/>
  <c r="M90" i="75"/>
  <c r="G49" i="19"/>
  <c r="E67" i="79"/>
  <c r="L60" i="19"/>
  <c r="J111" i="78"/>
  <c r="G69" i="19"/>
  <c r="K40" i="19"/>
  <c r="D71" i="19"/>
  <c r="E89" i="79"/>
  <c r="M100" i="19"/>
  <c r="F96" i="19"/>
  <c r="M84" i="78"/>
  <c r="M97" i="79"/>
  <c r="H76" i="19"/>
  <c r="M28" i="19"/>
  <c r="J102" i="78"/>
  <c r="C7" i="19"/>
  <c r="C92" i="78"/>
  <c r="M86" i="78"/>
  <c r="H46" i="75"/>
  <c r="H84" i="79"/>
  <c r="C61" i="19"/>
  <c r="L103" i="75"/>
  <c r="C17" i="75"/>
  <c r="D53" i="78"/>
  <c r="F78" i="19"/>
  <c r="K57" i="78"/>
  <c r="F99" i="79"/>
  <c r="K84" i="79"/>
  <c r="F48" i="19"/>
  <c r="J98" i="19"/>
  <c r="M66" i="78"/>
  <c r="D116" i="75"/>
  <c r="K8" i="78"/>
  <c r="C12" i="19"/>
  <c r="J56" i="78"/>
  <c r="L71" i="75"/>
  <c r="L62" i="78"/>
  <c r="K96" i="19"/>
  <c r="K112" i="75"/>
  <c r="J75" i="75"/>
  <c r="D65" i="75"/>
  <c r="J49" i="75"/>
  <c r="B54" i="78"/>
  <c r="I12" i="75"/>
  <c r="I64" i="75"/>
  <c r="M74" i="78"/>
  <c r="K3" i="75"/>
  <c r="L96" i="19"/>
  <c r="M18" i="75"/>
  <c r="E64" i="79"/>
  <c r="G38" i="19"/>
  <c r="G3" i="75"/>
  <c r="J18" i="75"/>
  <c r="J69" i="79"/>
  <c r="C105" i="19"/>
  <c r="E35" i="19"/>
  <c r="K93" i="78"/>
  <c r="I33" i="78"/>
  <c r="K93" i="79"/>
  <c r="M43" i="19"/>
  <c r="K99" i="19"/>
  <c r="J7" i="19"/>
  <c r="E7" i="78"/>
  <c r="G71" i="19"/>
  <c r="E94" i="78"/>
  <c r="H98" i="79"/>
  <c r="B5" i="19"/>
  <c r="D112" i="75"/>
  <c r="E76" i="19"/>
  <c r="M44" i="75"/>
  <c r="E36" i="19"/>
  <c r="E40" i="19"/>
  <c r="F58" i="19"/>
  <c r="E84" i="78"/>
  <c r="I86" i="75"/>
  <c r="L44" i="75"/>
  <c r="H88" i="79"/>
  <c r="I88" i="79"/>
  <c r="M45" i="19"/>
  <c r="D12" i="19"/>
  <c r="B54" i="19"/>
  <c r="J83" i="79"/>
  <c r="J105" i="19"/>
  <c r="F71" i="19"/>
  <c r="H56" i="78"/>
  <c r="D37" i="19"/>
  <c r="L73" i="78"/>
  <c r="L50" i="19"/>
  <c r="H53" i="75"/>
  <c r="K51" i="19"/>
  <c r="M98" i="79"/>
  <c r="D96" i="19"/>
  <c r="B41" i="78"/>
  <c r="H23" i="19"/>
  <c r="L56" i="79"/>
  <c r="M115" i="75"/>
  <c r="B61" i="19"/>
  <c r="G105" i="75"/>
  <c r="D112" i="78"/>
  <c r="D97" i="78"/>
  <c r="B71" i="78"/>
  <c r="G54" i="79"/>
  <c r="D38" i="78"/>
  <c r="I97" i="79"/>
  <c r="H5" i="75"/>
  <c r="G86" i="75"/>
  <c r="H49" i="75"/>
  <c r="M29" i="78"/>
  <c r="K13" i="75"/>
  <c r="H29" i="19"/>
  <c r="G105" i="19"/>
  <c r="K74" i="79"/>
  <c r="M99" i="19"/>
  <c r="E106" i="19"/>
  <c r="I97" i="75"/>
  <c r="B99" i="19"/>
  <c r="C78" i="78"/>
  <c r="L100" i="78"/>
  <c r="J23" i="78"/>
  <c r="K80" i="79"/>
  <c r="K51" i="75"/>
  <c r="B95" i="19"/>
  <c r="K23" i="78"/>
  <c r="E42" i="78"/>
  <c r="D77" i="78"/>
  <c r="C68" i="78"/>
  <c r="D87" i="19"/>
  <c r="G80" i="75"/>
  <c r="B90" i="19"/>
  <c r="L101" i="19"/>
  <c r="M46" i="75"/>
  <c r="B36" i="78"/>
  <c r="K72" i="19"/>
  <c r="I86" i="79"/>
  <c r="E98" i="78"/>
  <c r="D13" i="19"/>
  <c r="D82" i="75"/>
  <c r="M70" i="19"/>
  <c r="M94" i="79"/>
  <c r="G98" i="79"/>
  <c r="F68" i="19"/>
  <c r="L25" i="75"/>
  <c r="C69" i="75"/>
  <c r="L76" i="78"/>
  <c r="M90" i="78"/>
  <c r="I109" i="19"/>
  <c r="G76" i="19"/>
  <c r="B111" i="78"/>
  <c r="E80" i="78"/>
  <c r="B29" i="19"/>
  <c r="H107" i="79"/>
  <c r="L96" i="75"/>
  <c r="M87" i="78"/>
  <c r="G90" i="19"/>
  <c r="K19" i="75"/>
  <c r="H104" i="79"/>
  <c r="M83" i="75"/>
  <c r="M110" i="75"/>
  <c r="J102" i="19"/>
  <c r="C34" i="19"/>
  <c r="D39" i="19"/>
  <c r="L21" i="75"/>
  <c r="H7" i="19"/>
  <c r="E107" i="78"/>
  <c r="F108" i="79"/>
  <c r="I62" i="19"/>
  <c r="G93" i="79"/>
  <c r="B27" i="19"/>
  <c r="M62" i="19"/>
  <c r="D78" i="78"/>
  <c r="C74" i="19"/>
  <c r="K110" i="75"/>
  <c r="L25" i="19"/>
  <c r="G70" i="19"/>
  <c r="I29" i="19"/>
  <c r="K68" i="19"/>
  <c r="E81" i="19"/>
  <c r="B107" i="79"/>
  <c r="I83" i="79"/>
  <c r="K67" i="75"/>
  <c r="K30" i="78"/>
  <c r="J80" i="19"/>
  <c r="K18" i="78"/>
  <c r="G89" i="79"/>
  <c r="H85" i="78"/>
  <c r="B73" i="19"/>
  <c r="C84" i="78"/>
  <c r="L50" i="79"/>
  <c r="H15" i="19"/>
  <c r="H16" i="75"/>
  <c r="M8" i="19"/>
  <c r="H47" i="78"/>
  <c r="M12" i="75"/>
  <c r="B73" i="78"/>
  <c r="M81" i="79"/>
  <c r="K20" i="19"/>
  <c r="I55" i="19"/>
  <c r="M104" i="19"/>
  <c r="E102" i="79"/>
  <c r="C88" i="19"/>
  <c r="J70" i="78"/>
  <c r="G88" i="75"/>
  <c r="J115" i="75"/>
  <c r="H87" i="79"/>
  <c r="F106" i="79"/>
  <c r="F95" i="19"/>
  <c r="E74" i="19"/>
  <c r="L92" i="78"/>
  <c r="H32" i="78"/>
  <c r="B63" i="78"/>
  <c r="K97" i="75"/>
  <c r="B71" i="19"/>
  <c r="E107" i="19"/>
  <c r="L33" i="78"/>
  <c r="K5" i="19"/>
  <c r="J109" i="78"/>
  <c r="E97" i="79"/>
  <c r="I49" i="75"/>
  <c r="G59" i="19"/>
  <c r="D106" i="78"/>
  <c r="C23" i="19"/>
  <c r="L108" i="19"/>
  <c r="M15" i="75"/>
  <c r="M90" i="79"/>
  <c r="J110" i="75"/>
  <c r="H107" i="75"/>
  <c r="F57" i="79"/>
  <c r="L89" i="75"/>
  <c r="E92" i="78"/>
  <c r="I79" i="78"/>
  <c r="C71" i="19"/>
  <c r="D81" i="19"/>
  <c r="G17" i="75"/>
  <c r="K101" i="79"/>
  <c r="D104" i="78"/>
  <c r="B85" i="78"/>
  <c r="F7" i="19"/>
  <c r="L106" i="19"/>
  <c r="D102" i="78"/>
  <c r="I53" i="78"/>
  <c r="L90" i="19"/>
  <c r="K93" i="19"/>
  <c r="L61" i="78"/>
  <c r="H71" i="75"/>
  <c r="G80" i="19"/>
  <c r="H70" i="19"/>
  <c r="L70" i="75"/>
  <c r="M89" i="78"/>
  <c r="H80" i="75"/>
  <c r="G114" i="75"/>
  <c r="I52" i="19"/>
  <c r="H62" i="19"/>
  <c r="D57" i="78"/>
  <c r="E18" i="19"/>
  <c r="C61" i="78"/>
  <c r="E109" i="79"/>
  <c r="B113" i="78"/>
  <c r="F55" i="79"/>
  <c r="H56" i="79"/>
  <c r="L20" i="75"/>
  <c r="K92" i="79"/>
  <c r="E12" i="19"/>
  <c r="K65" i="79"/>
  <c r="M111" i="75"/>
  <c r="D9" i="78"/>
  <c r="H66" i="78"/>
  <c r="G18" i="75"/>
  <c r="J9" i="75"/>
  <c r="I64" i="19"/>
  <c r="D17" i="19"/>
  <c r="C111" i="78"/>
  <c r="D87" i="78"/>
  <c r="J103" i="78"/>
  <c r="H57" i="19"/>
  <c r="J103" i="79"/>
  <c r="M102" i="19"/>
  <c r="E31" i="19"/>
  <c r="B108" i="19"/>
  <c r="M41" i="19"/>
  <c r="E52" i="79"/>
  <c r="D77" i="19"/>
  <c r="M8" i="75"/>
  <c r="H7" i="78"/>
  <c r="M61" i="75"/>
  <c r="G25" i="75"/>
  <c r="H34" i="19"/>
  <c r="F92" i="19"/>
  <c r="H39" i="75"/>
  <c r="L39" i="75"/>
  <c r="I51" i="79"/>
  <c r="C101" i="19"/>
  <c r="I3" i="75"/>
  <c r="D95" i="78"/>
  <c r="B70" i="78"/>
  <c r="H89" i="75"/>
  <c r="M107" i="75"/>
  <c r="J17" i="19"/>
  <c r="M88" i="75"/>
  <c r="L92" i="19"/>
  <c r="K81" i="75"/>
  <c r="I63" i="19"/>
  <c r="I77" i="19"/>
  <c r="J70" i="79"/>
  <c r="J71" i="75"/>
  <c r="E4" i="19"/>
  <c r="E110" i="78"/>
  <c r="K107" i="75"/>
  <c r="E51" i="19"/>
  <c r="L72" i="75"/>
  <c r="J58" i="79"/>
  <c r="E69" i="19"/>
  <c r="I65" i="79"/>
  <c r="B83" i="78"/>
  <c r="I35" i="19"/>
  <c r="M15" i="19"/>
  <c r="K70" i="78"/>
  <c r="I20" i="75"/>
  <c r="I12" i="19"/>
  <c r="J25" i="75"/>
  <c r="K71" i="79"/>
  <c r="L14" i="19"/>
  <c r="G4" i="19"/>
  <c r="H68" i="79"/>
  <c r="G47" i="19"/>
  <c r="H79" i="75"/>
  <c r="M92" i="19"/>
  <c r="M108" i="78"/>
  <c r="L69" i="79"/>
  <c r="E92" i="79"/>
  <c r="L94" i="79"/>
  <c r="M64" i="75"/>
  <c r="I55" i="75"/>
  <c r="D90" i="19"/>
  <c r="I59" i="19"/>
  <c r="K102" i="78"/>
  <c r="B33" i="19"/>
  <c r="C87" i="78"/>
  <c r="B92" i="78"/>
  <c r="I70" i="79"/>
  <c r="L40" i="75"/>
  <c r="D26" i="78"/>
  <c r="G39" i="75"/>
  <c r="H17" i="78"/>
  <c r="K46" i="78"/>
  <c r="L79" i="78"/>
  <c r="B55" i="78"/>
  <c r="B66" i="19"/>
  <c r="H106" i="75"/>
  <c r="D58" i="19"/>
  <c r="E61" i="79"/>
  <c r="L49" i="79"/>
  <c r="B102" i="19"/>
  <c r="D22" i="19"/>
  <c r="L107" i="79"/>
  <c r="H88" i="19"/>
  <c r="C6" i="19"/>
  <c r="G66" i="75"/>
  <c r="K89" i="75"/>
  <c r="K105" i="75"/>
  <c r="B112" i="78"/>
  <c r="I11" i="75"/>
  <c r="K72" i="75"/>
  <c r="I104" i="75"/>
  <c r="J104" i="75"/>
  <c r="E52" i="78"/>
  <c r="E53" i="79"/>
  <c r="J39" i="19"/>
  <c r="I3" i="19"/>
  <c r="G75" i="79"/>
  <c r="H15" i="78"/>
  <c r="C80" i="19"/>
  <c r="D110" i="78"/>
  <c r="M77" i="19"/>
  <c r="H97" i="79"/>
  <c r="I23" i="19"/>
  <c r="D24" i="19"/>
  <c r="I26" i="19"/>
  <c r="M106" i="78"/>
  <c r="C3" i="78"/>
  <c r="E89" i="78"/>
  <c r="I84" i="79"/>
  <c r="M76" i="19"/>
  <c r="L40" i="19"/>
  <c r="H42" i="19"/>
  <c r="K90" i="78"/>
  <c r="I104" i="79"/>
  <c r="F51" i="19"/>
  <c r="I58" i="75"/>
  <c r="B65" i="78"/>
  <c r="F59" i="79"/>
  <c r="H104" i="19"/>
  <c r="K18" i="75"/>
  <c r="F56" i="79"/>
  <c r="C5" i="75"/>
  <c r="L9" i="19"/>
  <c r="H45" i="75"/>
  <c r="G74" i="79"/>
  <c r="J8" i="19"/>
  <c r="J114" i="75"/>
  <c r="B9" i="75"/>
  <c r="C110" i="78"/>
  <c r="H95" i="78"/>
  <c r="I113" i="75"/>
  <c r="K7" i="19"/>
  <c r="M98" i="75"/>
  <c r="L96" i="79"/>
  <c r="I63" i="75"/>
  <c r="K66" i="75"/>
  <c r="I66" i="19"/>
  <c r="J12" i="19"/>
  <c r="I70" i="19"/>
  <c r="I60" i="75"/>
  <c r="H17" i="75"/>
  <c r="H59" i="79"/>
  <c r="I50" i="19"/>
  <c r="K104" i="78"/>
  <c r="K85" i="75"/>
  <c r="J76" i="19"/>
  <c r="H68" i="75"/>
  <c r="M40" i="78"/>
  <c r="H77" i="75"/>
  <c r="K76" i="75"/>
  <c r="G78" i="19"/>
  <c r="L73" i="79"/>
  <c r="K50" i="75"/>
  <c r="H87" i="75"/>
  <c r="M49" i="75"/>
  <c r="I79" i="19"/>
  <c r="F64" i="79"/>
  <c r="L9" i="78"/>
  <c r="H69" i="19"/>
  <c r="H93" i="75"/>
  <c r="H97" i="19"/>
  <c r="H22" i="78"/>
  <c r="G93" i="75"/>
  <c r="E84" i="79"/>
  <c r="L82" i="75"/>
  <c r="K57" i="79"/>
  <c r="H109" i="75"/>
  <c r="I92" i="79"/>
  <c r="E100" i="19"/>
  <c r="H14" i="19"/>
  <c r="K101" i="19"/>
  <c r="J67" i="75"/>
  <c r="B92" i="19"/>
  <c r="G55" i="79"/>
  <c r="K70" i="75"/>
  <c r="L21" i="19"/>
  <c r="M74" i="75"/>
  <c r="I3" i="78"/>
  <c r="I21" i="75"/>
  <c r="L86" i="79"/>
  <c r="M65" i="79"/>
  <c r="I57" i="79"/>
  <c r="J89" i="75"/>
  <c r="F52" i="79"/>
  <c r="J39" i="75"/>
  <c r="D60" i="19"/>
  <c r="G54" i="19"/>
  <c r="F94" i="79"/>
  <c r="G63" i="19"/>
  <c r="D33" i="78"/>
  <c r="I75" i="75"/>
  <c r="L51" i="78"/>
  <c r="K77" i="79"/>
  <c r="H66" i="75"/>
  <c r="M60" i="75"/>
  <c r="B76" i="19"/>
  <c r="M3" i="75"/>
  <c r="E58" i="79"/>
  <c r="C68" i="19"/>
  <c r="C3" i="19"/>
  <c r="H53" i="79"/>
  <c r="K14" i="19"/>
  <c r="C103" i="78"/>
  <c r="E59" i="79"/>
  <c r="I91" i="19"/>
  <c r="B39" i="19"/>
  <c r="I34" i="78"/>
  <c r="H83" i="75"/>
  <c r="E92" i="19"/>
  <c r="M39" i="75"/>
  <c r="I64" i="79"/>
  <c r="G77" i="19"/>
  <c r="E73" i="19"/>
  <c r="I94" i="19"/>
  <c r="L51" i="75"/>
  <c r="J9" i="78"/>
  <c r="B51" i="78"/>
  <c r="J3" i="19"/>
  <c r="K98" i="19"/>
  <c r="C111" i="19"/>
  <c r="B48" i="19"/>
  <c r="M85" i="19"/>
  <c r="E66" i="79"/>
  <c r="C27" i="19"/>
  <c r="D57" i="19"/>
  <c r="J60" i="79"/>
  <c r="H43" i="75"/>
  <c r="E61" i="78"/>
  <c r="L76" i="19"/>
  <c r="B22" i="78"/>
  <c r="J36" i="78"/>
  <c r="H6" i="78"/>
  <c r="E61" i="19"/>
  <c r="J77" i="75"/>
  <c r="G34" i="19"/>
  <c r="F93" i="19"/>
  <c r="J50" i="79"/>
  <c r="J46" i="19"/>
  <c r="E84" i="19"/>
  <c r="B20" i="19"/>
  <c r="H72" i="75"/>
  <c r="I80" i="19"/>
  <c r="E15" i="78"/>
  <c r="H55" i="75"/>
  <c r="J29" i="78"/>
  <c r="L111" i="19"/>
  <c r="L23" i="19"/>
  <c r="L95" i="75"/>
  <c r="E116" i="78"/>
  <c r="F67" i="79"/>
  <c r="F88" i="79"/>
  <c r="K90" i="75"/>
  <c r="B12" i="19"/>
  <c r="E77" i="79"/>
  <c r="J101" i="78"/>
  <c r="L107" i="75"/>
  <c r="C94" i="78"/>
  <c r="F106" i="19"/>
  <c r="M90" i="19"/>
  <c r="L23" i="78"/>
  <c r="F100" i="79"/>
  <c r="H51" i="75"/>
  <c r="J85" i="78"/>
  <c r="H49" i="79"/>
  <c r="F73" i="79"/>
  <c r="F37" i="19"/>
  <c r="F29" i="19"/>
  <c r="H7" i="75"/>
  <c r="G90" i="75"/>
  <c r="H61" i="19"/>
  <c r="H84" i="19"/>
  <c r="J72" i="79"/>
  <c r="E100" i="79"/>
  <c r="H67" i="75"/>
  <c r="I107" i="79"/>
  <c r="B82" i="78"/>
  <c r="L46" i="75"/>
  <c r="F71" i="79"/>
  <c r="M33" i="19"/>
  <c r="H96" i="19"/>
  <c r="G12" i="75"/>
  <c r="J112" i="78"/>
  <c r="I61" i="79"/>
  <c r="H64" i="78"/>
  <c r="I71" i="75"/>
  <c r="G57" i="75"/>
  <c r="L116" i="75"/>
  <c r="C22" i="19"/>
  <c r="K109" i="19"/>
  <c r="J56" i="75"/>
  <c r="L42" i="19"/>
  <c r="G94" i="19"/>
  <c r="M16" i="75"/>
  <c r="G95" i="79"/>
  <c r="B35" i="19"/>
  <c r="K60" i="79"/>
  <c r="M80" i="79"/>
  <c r="F105" i="79"/>
  <c r="L93" i="79"/>
  <c r="K7" i="78"/>
  <c r="E73" i="79"/>
  <c r="L55" i="75"/>
  <c r="J7" i="75"/>
  <c r="I114" i="78"/>
  <c r="B104" i="78"/>
  <c r="F104" i="19"/>
  <c r="K86" i="75"/>
  <c r="E9" i="78"/>
  <c r="C36" i="19"/>
  <c r="B5" i="78"/>
  <c r="H85" i="19"/>
  <c r="C9" i="78"/>
  <c r="J48" i="19"/>
  <c r="C32" i="19"/>
  <c r="J110" i="78"/>
  <c r="I67" i="79"/>
  <c r="G20" i="75"/>
  <c r="K64" i="75"/>
  <c r="L15" i="78"/>
  <c r="H3" i="19"/>
  <c r="D59" i="19"/>
  <c r="C40" i="78"/>
  <c r="E54" i="19"/>
  <c r="H100" i="19"/>
  <c r="B3" i="78"/>
  <c r="F96" i="79"/>
  <c r="M54" i="75"/>
  <c r="H4" i="19"/>
  <c r="L71" i="19"/>
  <c r="J70" i="75"/>
  <c r="H95" i="19"/>
  <c r="H71" i="79"/>
  <c r="I100" i="79"/>
  <c r="L80" i="75"/>
  <c r="G17" i="19"/>
  <c r="M104" i="75"/>
  <c r="H76" i="79"/>
  <c r="F82" i="19"/>
  <c r="D98" i="19"/>
  <c r="H60" i="75"/>
  <c r="F74" i="79"/>
  <c r="J13" i="75"/>
  <c r="J67" i="79"/>
  <c r="M57" i="75"/>
  <c r="L32" i="19"/>
  <c r="J101" i="19"/>
  <c r="K111" i="78"/>
  <c r="H99" i="75"/>
  <c r="L65" i="79"/>
  <c r="I72" i="78"/>
  <c r="M84" i="75"/>
  <c r="B86" i="78"/>
  <c r="J33" i="78"/>
  <c r="I95" i="75"/>
  <c r="B25" i="19"/>
  <c r="C107" i="78"/>
  <c r="K47" i="78"/>
  <c r="M77" i="79"/>
  <c r="B106" i="78"/>
  <c r="J70" i="19"/>
  <c r="M79" i="75"/>
  <c r="L47" i="19"/>
  <c r="L49" i="19"/>
  <c r="F30" i="19"/>
  <c r="C73" i="19"/>
  <c r="F52" i="19"/>
  <c r="B100" i="78"/>
  <c r="C74" i="78"/>
  <c r="B84" i="19"/>
  <c r="J21" i="19"/>
  <c r="G72" i="19"/>
  <c r="M69" i="79"/>
  <c r="H105" i="75"/>
  <c r="I96" i="75"/>
  <c r="I109" i="75"/>
  <c r="B56" i="19"/>
  <c r="K103" i="75"/>
  <c r="K90" i="79"/>
  <c r="J12" i="78"/>
  <c r="B37" i="19"/>
  <c r="B101" i="78"/>
  <c r="J66" i="75"/>
  <c r="K73" i="19"/>
  <c r="I60" i="79"/>
  <c r="E81" i="79"/>
  <c r="M106" i="19"/>
  <c r="M43" i="75"/>
  <c r="L77" i="19"/>
  <c r="G58" i="75"/>
  <c r="M35" i="19"/>
  <c r="L95" i="79"/>
  <c r="M17" i="75"/>
  <c r="C65" i="19"/>
  <c r="D5" i="19"/>
  <c r="G67" i="75"/>
  <c r="J64" i="75"/>
  <c r="I44" i="78"/>
  <c r="L97" i="75"/>
  <c r="G52" i="19"/>
  <c r="K33" i="78"/>
  <c r="F59" i="19"/>
  <c r="H78" i="19"/>
  <c r="C63" i="19"/>
  <c r="C104" i="19"/>
  <c r="J74" i="79"/>
  <c r="K25" i="19"/>
  <c r="K113" i="75"/>
  <c r="J96" i="75"/>
  <c r="E71" i="79"/>
  <c r="K44" i="75"/>
  <c r="M75" i="19"/>
  <c r="H50" i="75"/>
  <c r="L65" i="75"/>
  <c r="B66" i="78"/>
  <c r="G111" i="19"/>
  <c r="K3" i="78"/>
  <c r="J91" i="19"/>
  <c r="M80" i="75"/>
  <c r="G56" i="75"/>
  <c r="F97" i="79"/>
  <c r="G74" i="75"/>
  <c r="D72" i="19"/>
  <c r="J17" i="75"/>
  <c r="J74" i="75"/>
  <c r="L8" i="19"/>
  <c r="M56" i="75"/>
  <c r="F57" i="19"/>
  <c r="B15" i="78"/>
  <c r="H102" i="19"/>
  <c r="B109" i="19"/>
  <c r="F60" i="19"/>
  <c r="I63" i="79"/>
  <c r="H95" i="75"/>
  <c r="G53" i="19"/>
  <c r="L20" i="78"/>
  <c r="K30" i="19"/>
  <c r="E23" i="19"/>
  <c r="J100" i="79"/>
  <c r="G116" i="78"/>
  <c r="C46" i="19"/>
  <c r="K58" i="19"/>
  <c r="B88" i="19"/>
  <c r="G51" i="79"/>
  <c r="F65" i="19"/>
  <c r="L92" i="75"/>
  <c r="K79" i="79"/>
  <c r="I73" i="75"/>
  <c r="G46" i="75"/>
  <c r="E13" i="19"/>
  <c r="E70" i="79"/>
  <c r="K38" i="19"/>
  <c r="L45" i="75"/>
  <c r="I72" i="79"/>
  <c r="D21" i="19"/>
  <c r="E57" i="19"/>
  <c r="B67" i="78"/>
  <c r="L69" i="19"/>
  <c r="J98" i="75"/>
  <c r="H21" i="19"/>
  <c r="G62" i="75"/>
  <c r="I52" i="78"/>
  <c r="C108" i="19"/>
  <c r="H19" i="19"/>
  <c r="I104" i="78"/>
  <c r="K46" i="75"/>
  <c r="G107" i="79"/>
  <c r="J86" i="79"/>
  <c r="C102" i="78"/>
  <c r="M71" i="19"/>
  <c r="J97" i="78"/>
  <c r="J65" i="79"/>
  <c r="I64" i="78"/>
  <c r="E74" i="79"/>
  <c r="J20" i="75"/>
  <c r="K62" i="75"/>
  <c r="H20" i="19"/>
  <c r="B59" i="19"/>
  <c r="J88" i="79"/>
  <c r="H101" i="79"/>
  <c r="C42" i="19"/>
  <c r="J89" i="79"/>
  <c r="M92" i="75"/>
  <c r="G85" i="19"/>
  <c r="E104" i="79"/>
  <c r="E33" i="19"/>
  <c r="H108" i="75"/>
  <c r="G72" i="79"/>
  <c r="J104" i="79"/>
  <c r="H84" i="75"/>
  <c r="I15" i="75"/>
  <c r="B67" i="19"/>
  <c r="M97" i="75"/>
  <c r="M102" i="78"/>
  <c r="L114" i="75"/>
  <c r="E86" i="19"/>
  <c r="J64" i="79"/>
  <c r="I111" i="19"/>
  <c r="L76" i="75"/>
  <c r="F90" i="79"/>
  <c r="M46" i="19"/>
  <c r="B65" i="19"/>
  <c r="M21" i="75"/>
  <c r="L36" i="19"/>
  <c r="H14" i="78"/>
  <c r="B35" i="78"/>
  <c r="C96" i="19"/>
  <c r="I99" i="79"/>
  <c r="H59" i="75"/>
  <c r="I90" i="75"/>
  <c r="F97" i="19"/>
  <c r="D73" i="19"/>
  <c r="I78" i="79"/>
  <c r="B14" i="19"/>
  <c r="L52" i="78"/>
  <c r="J83" i="75"/>
  <c r="H74" i="19"/>
  <c r="H63" i="79"/>
  <c r="K51" i="79"/>
  <c r="K56" i="79"/>
  <c r="C84" i="19"/>
  <c r="J78" i="75"/>
  <c r="B114" i="78"/>
  <c r="H100" i="78"/>
  <c r="L101" i="75"/>
  <c r="I116" i="78"/>
  <c r="G82" i="75"/>
  <c r="B4" i="75"/>
  <c r="F109" i="79"/>
  <c r="L109" i="75"/>
  <c r="E109" i="19"/>
  <c r="K20" i="75"/>
  <c r="B77" i="78"/>
  <c r="L83" i="19"/>
  <c r="G101" i="75"/>
  <c r="L116" i="78"/>
  <c r="F12" i="19"/>
  <c r="I105" i="79"/>
  <c r="J4" i="19"/>
  <c r="J107" i="79"/>
  <c r="B81" i="19"/>
  <c r="L75" i="79"/>
  <c r="K57" i="75"/>
  <c r="K74" i="19"/>
  <c r="L88" i="79"/>
  <c r="M17" i="19"/>
  <c r="L109" i="19"/>
  <c r="F76" i="19"/>
  <c r="H109" i="19"/>
  <c r="K7" i="75"/>
  <c r="J11" i="75"/>
  <c r="K114" i="78"/>
  <c r="M35" i="78"/>
  <c r="G76" i="75"/>
  <c r="D27" i="19"/>
  <c r="E87" i="19"/>
  <c r="F72" i="79"/>
  <c r="K78" i="75"/>
  <c r="L74" i="75"/>
  <c r="I59" i="79"/>
  <c r="C44" i="19"/>
  <c r="E90" i="79"/>
  <c r="J50" i="19"/>
  <c r="L97" i="19"/>
  <c r="K26" i="19"/>
  <c r="L86" i="78"/>
  <c r="L68" i="79"/>
  <c r="H60" i="79"/>
  <c r="K42" i="19"/>
  <c r="L79" i="75"/>
  <c r="M103" i="78"/>
  <c r="K50" i="79"/>
  <c r="I36" i="19"/>
  <c r="K68" i="79"/>
  <c r="L35" i="19"/>
  <c r="G103" i="75"/>
  <c r="I24" i="19"/>
  <c r="C46" i="78"/>
  <c r="J59" i="75"/>
  <c r="M110" i="19"/>
  <c r="E99" i="19"/>
  <c r="B36" i="19"/>
  <c r="I88" i="19"/>
  <c r="G84" i="79"/>
  <c r="M63" i="19"/>
  <c r="F55" i="19"/>
  <c r="G79" i="79"/>
  <c r="J87" i="19"/>
  <c r="J84" i="75"/>
  <c r="G102" i="79"/>
  <c r="C11" i="19"/>
  <c r="B15" i="75"/>
  <c r="K80" i="75"/>
  <c r="M74" i="19"/>
  <c r="G86" i="19"/>
  <c r="G68" i="79"/>
  <c r="I8" i="75"/>
  <c r="M38" i="19"/>
  <c r="G103" i="19"/>
  <c r="H67" i="79"/>
  <c r="M112" i="75"/>
  <c r="B18" i="19"/>
  <c r="E96" i="79"/>
  <c r="J73" i="79"/>
  <c r="K102" i="79"/>
  <c r="I50" i="79"/>
  <c r="E51" i="79"/>
  <c r="M104" i="79"/>
  <c r="J79" i="19"/>
  <c r="L72" i="19"/>
  <c r="K49" i="75"/>
  <c r="G51" i="75"/>
  <c r="M109" i="75"/>
  <c r="B4" i="78"/>
  <c r="D49" i="78"/>
  <c r="F109" i="19"/>
  <c r="M63" i="75"/>
  <c r="L62" i="79"/>
  <c r="G51" i="19"/>
  <c r="H20" i="75"/>
  <c r="H88" i="75"/>
  <c r="E34" i="19"/>
  <c r="M39" i="19"/>
  <c r="L112" i="78"/>
  <c r="B44" i="78"/>
  <c r="F53" i="79"/>
  <c r="C52" i="19"/>
  <c r="G59" i="75"/>
  <c r="G64" i="75"/>
  <c r="J97" i="19"/>
  <c r="H110" i="75"/>
  <c r="E75" i="79"/>
  <c r="J51" i="75"/>
  <c r="E93" i="19"/>
  <c r="L105" i="75"/>
  <c r="C94" i="19"/>
  <c r="H18" i="75"/>
  <c r="G65" i="75"/>
  <c r="L18" i="75"/>
  <c r="M113" i="75"/>
  <c r="J15" i="75"/>
  <c r="D4" i="78"/>
  <c r="F88" i="19"/>
  <c r="L4" i="19"/>
  <c r="M83" i="19"/>
  <c r="I57" i="75"/>
  <c r="E103" i="19"/>
  <c r="L8" i="75"/>
  <c r="M55" i="75"/>
  <c r="H22" i="19"/>
  <c r="L73" i="75"/>
  <c r="G49" i="75"/>
  <c r="L95" i="19"/>
  <c r="K49" i="78"/>
  <c r="J12" i="75"/>
  <c r="J68" i="75"/>
  <c r="K54" i="75"/>
  <c r="E96" i="78"/>
  <c r="B57" i="19"/>
  <c r="G40" i="75"/>
  <c r="D38" i="19"/>
  <c r="C109" i="19"/>
  <c r="H111" i="75"/>
  <c r="I49" i="79"/>
  <c r="M60" i="19"/>
  <c r="J114" i="78"/>
  <c r="J102" i="75"/>
  <c r="J82" i="78"/>
  <c r="K91" i="19"/>
  <c r="M50" i="79"/>
  <c r="H53" i="19"/>
  <c r="B57" i="78"/>
  <c r="G106" i="19"/>
  <c r="L109" i="78"/>
  <c r="J87" i="79"/>
  <c r="B98" i="78"/>
  <c r="B10" i="78"/>
  <c r="J61" i="75"/>
  <c r="K101" i="75"/>
  <c r="H63" i="75"/>
  <c r="D36" i="19"/>
  <c r="J52" i="19"/>
  <c r="J40" i="78"/>
  <c r="I9" i="78"/>
  <c r="M45" i="75"/>
  <c r="J11" i="78"/>
  <c r="B96" i="78"/>
  <c r="M102" i="75"/>
  <c r="E86" i="79"/>
  <c r="H98" i="75"/>
  <c r="M116" i="75"/>
  <c r="G9" i="75"/>
  <c r="B98" i="19"/>
  <c r="J72" i="75"/>
  <c r="J67" i="19"/>
  <c r="M88" i="19"/>
  <c r="H113" i="78"/>
  <c r="I54" i="75"/>
  <c r="L16" i="75"/>
  <c r="E3" i="19"/>
  <c r="B68" i="78"/>
  <c r="M11" i="19"/>
  <c r="G61" i="79"/>
  <c r="L93" i="19"/>
  <c r="L97" i="79"/>
  <c r="I61" i="75"/>
  <c r="L104" i="75"/>
  <c r="I106" i="79"/>
  <c r="B105" i="78"/>
  <c r="L69" i="75"/>
  <c r="L88" i="19"/>
  <c r="J100" i="78"/>
  <c r="K109" i="79"/>
  <c r="F25" i="19"/>
  <c r="J32" i="78"/>
  <c r="B38" i="78"/>
  <c r="L101" i="79"/>
  <c r="M56" i="79"/>
  <c r="B81" i="78"/>
  <c r="L31" i="19"/>
  <c r="M86" i="75"/>
  <c r="F41" i="19"/>
  <c r="B30" i="78"/>
  <c r="I91" i="75"/>
  <c r="H82" i="79"/>
  <c r="L70" i="79"/>
  <c r="L100" i="19"/>
  <c r="K116" i="75"/>
  <c r="J109" i="19"/>
  <c r="H51" i="79"/>
  <c r="G70" i="75"/>
  <c r="L91" i="19"/>
  <c r="K90" i="19"/>
  <c r="G25" i="19"/>
  <c r="H116" i="75"/>
  <c r="J19" i="75"/>
  <c r="I20" i="19"/>
  <c r="B19" i="78"/>
  <c r="I112" i="75"/>
  <c r="M84" i="79"/>
  <c r="M9" i="75"/>
  <c r="B8" i="19"/>
  <c r="H17" i="19"/>
  <c r="J109" i="79"/>
  <c r="B19" i="19"/>
  <c r="B105" i="19"/>
  <c r="C41" i="19"/>
  <c r="G22" i="19"/>
  <c r="M93" i="75"/>
  <c r="E103" i="79"/>
  <c r="D103" i="19"/>
  <c r="G65" i="79"/>
  <c r="J85" i="75"/>
  <c r="M54" i="79"/>
  <c r="J105" i="75"/>
  <c r="E111" i="78"/>
  <c r="K108" i="19"/>
  <c r="J95" i="75"/>
  <c r="J108" i="75"/>
  <c r="D35" i="19"/>
  <c r="M40" i="75"/>
  <c r="J58" i="19"/>
  <c r="H65" i="75"/>
  <c r="G75" i="75"/>
  <c r="L19" i="75"/>
  <c r="D15" i="19"/>
  <c r="B101" i="19"/>
  <c r="K52" i="79"/>
  <c r="B46" i="19"/>
  <c r="C66" i="19"/>
  <c r="B78" i="78"/>
  <c r="I31" i="19"/>
  <c r="M67" i="19"/>
  <c r="L103" i="19"/>
  <c r="L60" i="79"/>
  <c r="G57" i="19"/>
  <c r="M5" i="19"/>
  <c r="J55" i="79"/>
  <c r="J66" i="19"/>
  <c r="L61" i="75"/>
  <c r="J91" i="75"/>
  <c r="H115" i="75"/>
  <c r="G50" i="19"/>
  <c r="B45" i="19"/>
  <c r="L89" i="19"/>
  <c r="H19" i="75"/>
  <c r="J46" i="78"/>
  <c r="M32" i="19"/>
  <c r="I87" i="19"/>
  <c r="I40" i="75"/>
  <c r="B56" i="78"/>
  <c r="K83" i="79"/>
  <c r="M61" i="79"/>
  <c r="B103" i="78"/>
  <c r="E60" i="79"/>
  <c r="J34" i="19"/>
  <c r="J53" i="75"/>
  <c r="I89" i="75"/>
  <c r="F93" i="79"/>
  <c r="C4" i="75"/>
  <c r="I112" i="78"/>
  <c r="E108" i="19"/>
  <c r="G77" i="79"/>
  <c r="G70" i="79"/>
  <c r="J65" i="75"/>
  <c r="G8" i="19"/>
  <c r="I103" i="75"/>
  <c r="D9" i="19"/>
  <c r="K50" i="78"/>
  <c r="H57" i="75"/>
  <c r="D91" i="78"/>
  <c r="L78" i="75"/>
  <c r="I62" i="75"/>
  <c r="K58" i="79"/>
  <c r="F70" i="79"/>
  <c r="F53" i="19"/>
  <c r="I66" i="75"/>
  <c r="C7" i="75"/>
  <c r="G8" i="75"/>
  <c r="J86" i="19"/>
  <c r="E32" i="19"/>
  <c r="L45" i="19"/>
  <c r="H92" i="75"/>
  <c r="G64" i="79"/>
  <c r="I44" i="75"/>
  <c r="H24" i="19"/>
  <c r="L102" i="75"/>
  <c r="I73" i="79"/>
  <c r="K73" i="79"/>
  <c r="H40" i="75"/>
  <c r="J8" i="75"/>
  <c r="E88" i="79"/>
  <c r="K53" i="75"/>
  <c r="H25" i="75"/>
  <c r="L108" i="79"/>
  <c r="H70" i="79"/>
  <c r="L108" i="75"/>
  <c r="J103" i="75"/>
  <c r="F36" i="19"/>
  <c r="B85" i="19"/>
  <c r="J22" i="78"/>
  <c r="I25" i="75"/>
  <c r="K95" i="19"/>
  <c r="I108" i="75"/>
  <c r="H44" i="19"/>
  <c r="J55" i="75"/>
  <c r="L84" i="75"/>
  <c r="H58" i="19"/>
  <c r="H3" i="75"/>
  <c r="J16" i="75"/>
  <c r="I34" i="19"/>
  <c r="K106" i="19"/>
  <c r="D46" i="78"/>
  <c r="K84" i="75"/>
  <c r="B89" i="19"/>
  <c r="L28" i="19"/>
  <c r="G53" i="79"/>
  <c r="K11" i="75"/>
  <c r="B87" i="78"/>
  <c r="C104" i="78"/>
  <c r="E102" i="19"/>
  <c r="E101" i="79"/>
  <c r="G108" i="79"/>
  <c r="H57" i="79"/>
  <c r="M19" i="75"/>
  <c r="L98" i="75"/>
  <c r="C13" i="75"/>
  <c r="M49" i="79"/>
  <c r="C99" i="78"/>
  <c r="I18" i="75"/>
  <c r="K17" i="75"/>
  <c r="L102" i="19"/>
  <c r="G56" i="19"/>
  <c r="K15" i="75"/>
  <c r="K28" i="19"/>
  <c r="L54" i="75"/>
  <c r="B70" i="19"/>
  <c r="M76" i="79"/>
  <c r="B58" i="19"/>
  <c r="M16" i="19"/>
  <c r="H3" i="78"/>
  <c r="H106" i="79"/>
  <c r="I56" i="79"/>
  <c r="I93" i="75"/>
  <c r="E49" i="19"/>
  <c r="I39" i="75"/>
  <c r="K72" i="79"/>
  <c r="J21" i="75"/>
  <c r="B53" i="78"/>
  <c r="J62" i="79"/>
  <c r="M67" i="79"/>
  <c r="G21" i="19"/>
  <c r="G69" i="75"/>
  <c r="D69" i="19"/>
  <c r="C20" i="19"/>
  <c r="I87" i="75"/>
  <c r="K4" i="75"/>
  <c r="J51" i="79"/>
  <c r="H82" i="75"/>
  <c r="N53" i="78" l="1"/>
  <c r="H119" i="78"/>
  <c r="H121" i="78" s="1"/>
  <c r="N58" i="19"/>
  <c r="N70" i="19"/>
  <c r="N87" i="78"/>
  <c r="N89" i="19"/>
  <c r="H118" i="75"/>
  <c r="H120" i="75" s="1"/>
  <c r="N85" i="19"/>
  <c r="N103" i="78"/>
  <c r="N56" i="78"/>
  <c r="N45" i="19"/>
  <c r="N78" i="78"/>
  <c r="N46" i="19"/>
  <c r="N101" i="19"/>
  <c r="N105" i="19"/>
  <c r="N19" i="19"/>
  <c r="N8" i="19"/>
  <c r="N19" i="78"/>
  <c r="N30" i="78"/>
  <c r="N81" i="78"/>
  <c r="N38" i="78"/>
  <c r="N105" i="78"/>
  <c r="N68" i="78"/>
  <c r="E114" i="19"/>
  <c r="E116" i="19" s="1"/>
  <c r="N98" i="19"/>
  <c r="N96" i="78"/>
  <c r="N10" i="78"/>
  <c r="N98" i="78"/>
  <c r="N57" i="78"/>
  <c r="N57" i="19"/>
  <c r="N44" i="78"/>
  <c r="N4" i="78"/>
  <c r="N18" i="19"/>
  <c r="N15" i="75"/>
  <c r="N36" i="19"/>
  <c r="N81" i="19"/>
  <c r="N77" i="78"/>
  <c r="N4" i="75"/>
  <c r="N114" i="78"/>
  <c r="N14" i="19"/>
  <c r="N35" i="78"/>
  <c r="N65" i="19"/>
  <c r="N67" i="19"/>
  <c r="N59" i="19"/>
  <c r="N67" i="78"/>
  <c r="N88" i="19"/>
  <c r="G119" i="78"/>
  <c r="G121" i="78" s="1"/>
  <c r="N109" i="19"/>
  <c r="N15" i="78"/>
  <c r="K119" i="78"/>
  <c r="K121" i="78" s="1"/>
  <c r="N66" i="78"/>
  <c r="N101" i="78"/>
  <c r="N37" i="19"/>
  <c r="N56" i="19"/>
  <c r="N84" i="19"/>
  <c r="N100" i="78"/>
  <c r="N106" i="78"/>
  <c r="N25" i="19"/>
  <c r="N86" i="78"/>
  <c r="B119" i="78"/>
  <c r="B121" i="78" s="1"/>
  <c r="N3" i="78"/>
  <c r="H114" i="19"/>
  <c r="H116" i="19" s="1"/>
  <c r="N5" i="78"/>
  <c r="N104" i="78"/>
  <c r="N35" i="19"/>
  <c r="N82" i="78"/>
  <c r="N12" i="19"/>
  <c r="N20" i="19"/>
  <c r="N22" i="78"/>
  <c r="N48" i="19"/>
  <c r="J114" i="19"/>
  <c r="J116" i="19" s="1"/>
  <c r="N51" i="78"/>
  <c r="N39" i="19"/>
  <c r="C114" i="19"/>
  <c r="C116" i="19" s="1"/>
  <c r="M118" i="75"/>
  <c r="M120" i="75" s="1"/>
  <c r="N76" i="19"/>
  <c r="I119" i="78"/>
  <c r="I121" i="78" s="1"/>
  <c r="N92" i="19"/>
  <c r="N9" i="75"/>
  <c r="N65" i="78"/>
  <c r="C119" i="78"/>
  <c r="C121" i="78" s="1"/>
  <c r="I114" i="19"/>
  <c r="I116" i="19" s="1"/>
  <c r="N112" i="78"/>
  <c r="N102" i="19"/>
  <c r="N66" i="19"/>
  <c r="N55" i="78"/>
  <c r="N92" i="78"/>
  <c r="N33" i="19"/>
  <c r="N83" i="78"/>
  <c r="N70" i="78"/>
  <c r="I118" i="75"/>
  <c r="I120" i="75" s="1"/>
  <c r="N108" i="19"/>
  <c r="N113" i="78"/>
  <c r="N85" i="78"/>
  <c r="N71" i="19"/>
  <c r="N63" i="78"/>
  <c r="N73" i="78"/>
  <c r="N73" i="19"/>
  <c r="N107" i="79"/>
  <c r="N27" i="19"/>
  <c r="N29" i="19"/>
  <c r="N111" i="78"/>
  <c r="N36" i="78"/>
  <c r="N90" i="19"/>
  <c r="N95" i="19"/>
  <c r="N99" i="19"/>
  <c r="N71" i="78"/>
  <c r="N61" i="19"/>
  <c r="N41" i="78"/>
  <c r="N54" i="19"/>
  <c r="N5" i="19"/>
  <c r="G118" i="75"/>
  <c r="G120" i="75" s="1"/>
  <c r="K118" i="75"/>
  <c r="K120" i="75" s="1"/>
  <c r="N54" i="78"/>
  <c r="N43" i="19"/>
  <c r="N6" i="19"/>
  <c r="N61" i="78"/>
  <c r="N33" i="78"/>
  <c r="N95" i="78"/>
  <c r="N12" i="78"/>
  <c r="N16" i="78"/>
  <c r="N91" i="19"/>
  <c r="N97" i="78"/>
  <c r="N63" i="75"/>
  <c r="N100" i="19"/>
  <c r="N77" i="19"/>
  <c r="N26" i="78"/>
  <c r="N79" i="19"/>
  <c r="N88" i="78"/>
  <c r="N21" i="19"/>
  <c r="N9" i="78"/>
  <c r="N69" i="19"/>
  <c r="N17" i="19"/>
  <c r="C118" i="75"/>
  <c r="C120" i="75" s="1"/>
  <c r="N10" i="19"/>
  <c r="N87" i="19"/>
  <c r="N14" i="78"/>
  <c r="N18" i="78"/>
  <c r="N40" i="78"/>
  <c r="N108" i="78"/>
  <c r="N97" i="19"/>
  <c r="J119" i="78"/>
  <c r="J121" i="78" s="1"/>
  <c r="N7" i="78"/>
  <c r="N75" i="78"/>
  <c r="N7" i="75"/>
  <c r="N49" i="19"/>
  <c r="N51" i="19"/>
  <c r="B111" i="79"/>
  <c r="B113" i="79" s="1"/>
  <c r="N3" i="79"/>
  <c r="N29" i="78"/>
  <c r="N103" i="19"/>
  <c r="N55" i="19"/>
  <c r="N7" i="19"/>
  <c r="N16" i="19"/>
  <c r="N116" i="78"/>
  <c r="N50" i="19"/>
  <c r="N52" i="19"/>
  <c r="G114" i="19"/>
  <c r="G116" i="19" s="1"/>
  <c r="N53" i="19"/>
  <c r="D114" i="19"/>
  <c r="D116" i="19" s="1"/>
  <c r="F114" i="19"/>
  <c r="F116" i="19" s="1"/>
  <c r="N94" i="19"/>
  <c r="J118" i="75"/>
  <c r="J120" i="75" s="1"/>
  <c r="N111" i="19"/>
  <c r="N40" i="19"/>
  <c r="N13" i="19"/>
  <c r="N68" i="19"/>
  <c r="N32" i="78"/>
  <c r="N83" i="19"/>
  <c r="M114" i="19"/>
  <c r="M116" i="19" s="1"/>
  <c r="N78" i="19"/>
  <c r="N34" i="78"/>
  <c r="L118" i="75"/>
  <c r="L120" i="75" s="1"/>
  <c r="N64" i="78"/>
  <c r="N82" i="75"/>
  <c r="N42" i="78"/>
  <c r="N8" i="75"/>
  <c r="N4" i="19"/>
  <c r="N31" i="19"/>
  <c r="N74" i="19"/>
  <c r="N58" i="78"/>
  <c r="N109" i="78"/>
  <c r="N27" i="78"/>
  <c r="N50" i="78"/>
  <c r="D119" i="78"/>
  <c r="D121" i="78" s="1"/>
  <c r="K114" i="19"/>
  <c r="K116" i="19" s="1"/>
  <c r="N80" i="78"/>
  <c r="L114" i="19"/>
  <c r="L116" i="19" s="1"/>
  <c r="N52" i="78"/>
  <c r="N31" i="78"/>
  <c r="N32" i="19"/>
  <c r="N76" i="78"/>
  <c r="N47" i="19"/>
  <c r="N102" i="78"/>
  <c r="N110" i="78"/>
  <c r="N22" i="19"/>
  <c r="N76" i="79"/>
  <c r="N11" i="78"/>
  <c r="N107" i="78"/>
  <c r="N23" i="19"/>
  <c r="N30" i="19"/>
  <c r="N82" i="19"/>
  <c r="N44" i="79"/>
  <c r="N89" i="78"/>
  <c r="N60" i="19"/>
  <c r="N94" i="78"/>
  <c r="N46" i="78"/>
  <c r="N107" i="19"/>
  <c r="B114" i="19"/>
  <c r="B116" i="19" s="1"/>
  <c r="N3" i="19"/>
  <c r="N9" i="19"/>
  <c r="N13" i="75"/>
  <c r="N99" i="78"/>
  <c r="N110" i="19"/>
  <c r="N44" i="19"/>
  <c r="N81" i="79"/>
  <c r="N96" i="19"/>
  <c r="N38" i="19"/>
  <c r="N72" i="19"/>
  <c r="N74" i="78"/>
  <c r="N80" i="19"/>
  <c r="N75" i="79"/>
  <c r="N24" i="19"/>
  <c r="N62" i="19"/>
  <c r="N79" i="78"/>
  <c r="N8" i="78"/>
  <c r="N6" i="75"/>
  <c r="N108" i="79"/>
  <c r="N62" i="75"/>
  <c r="N63" i="19"/>
  <c r="E119" i="78"/>
  <c r="E121" i="78" s="1"/>
  <c r="N15" i="79"/>
  <c r="N109" i="79"/>
  <c r="N17" i="78"/>
  <c r="N19" i="75"/>
  <c r="N26" i="19"/>
  <c r="N45" i="78"/>
  <c r="N72" i="79"/>
  <c r="N63" i="79"/>
  <c r="N105" i="75"/>
  <c r="N79" i="79"/>
  <c r="N78" i="79"/>
  <c r="N77" i="79"/>
  <c r="N112" i="75"/>
  <c r="N91" i="79"/>
  <c r="N93" i="79"/>
  <c r="N5" i="75"/>
  <c r="N60" i="79"/>
  <c r="N106" i="19"/>
  <c r="N11" i="19"/>
  <c r="N41" i="19"/>
  <c r="N13" i="78"/>
  <c r="B118" i="75"/>
  <c r="B120" i="75" s="1"/>
  <c r="N3" i="75"/>
  <c r="N86" i="19"/>
  <c r="N50" i="75"/>
  <c r="N10" i="79"/>
  <c r="N34" i="19"/>
  <c r="N69" i="78"/>
  <c r="N47" i="78"/>
  <c r="N90" i="75"/>
  <c r="N21" i="78"/>
  <c r="N84" i="78"/>
  <c r="N75" i="19"/>
  <c r="N93" i="19"/>
  <c r="J111" i="79"/>
  <c r="J113" i="79" s="1"/>
  <c r="N42" i="19"/>
  <c r="N43" i="79"/>
  <c r="M119" i="78"/>
  <c r="M121" i="78" s="1"/>
  <c r="N25" i="78"/>
  <c r="N110" i="75"/>
  <c r="N93" i="78"/>
  <c r="N62" i="78"/>
  <c r="N6" i="78"/>
  <c r="N107" i="75"/>
  <c r="N92" i="79"/>
  <c r="N66" i="79"/>
  <c r="N116" i="75"/>
  <c r="N64" i="19"/>
  <c r="N91" i="78"/>
  <c r="N49" i="79"/>
  <c r="N57" i="79"/>
  <c r="G111" i="79"/>
  <c r="G113" i="79" s="1"/>
  <c r="N80" i="79"/>
  <c r="N64" i="79"/>
  <c r="N97" i="79"/>
  <c r="N49" i="78"/>
  <c r="N37" i="78"/>
  <c r="N53" i="79"/>
  <c r="I111" i="79"/>
  <c r="I113" i="79" s="1"/>
  <c r="N85" i="75"/>
  <c r="N72" i="78"/>
  <c r="N35" i="79"/>
  <c r="N15" i="19"/>
  <c r="N27" i="79"/>
  <c r="N106" i="75"/>
  <c r="D118" i="75"/>
  <c r="D120" i="75" s="1"/>
  <c r="N81" i="75"/>
  <c r="N17" i="79"/>
  <c r="N37" i="79"/>
  <c r="N70" i="79"/>
  <c r="N14" i="75"/>
  <c r="N16" i="79"/>
  <c r="N64" i="75"/>
  <c r="N55" i="75"/>
  <c r="N21" i="75"/>
  <c r="F111" i="79"/>
  <c r="F113" i="79" s="1"/>
  <c r="N102" i="75"/>
  <c r="N25" i="75"/>
  <c r="N52" i="79"/>
  <c r="N86" i="75"/>
  <c r="N88" i="79"/>
  <c r="N28" i="19"/>
  <c r="N90" i="78"/>
  <c r="N104" i="19"/>
  <c r="N9" i="79"/>
  <c r="N39" i="75"/>
  <c r="N83" i="79"/>
  <c r="N68" i="75"/>
  <c r="N62" i="79"/>
  <c r="N16" i="75"/>
  <c r="N50" i="79"/>
  <c r="N105" i="79"/>
  <c r="N17" i="75"/>
  <c r="N85" i="79"/>
  <c r="N99" i="79"/>
  <c r="N58" i="79"/>
  <c r="N11" i="79"/>
  <c r="L119" i="78"/>
  <c r="L121" i="78" s="1"/>
  <c r="N66" i="75"/>
  <c r="N96" i="79"/>
  <c r="N38" i="75"/>
  <c r="N73" i="75"/>
  <c r="N90" i="79"/>
  <c r="N102" i="79"/>
  <c r="N30" i="79"/>
  <c r="N18" i="79"/>
  <c r="N20" i="75"/>
  <c r="N29" i="79"/>
  <c r="L111" i="79"/>
  <c r="L113" i="79" s="1"/>
  <c r="N98" i="79"/>
  <c r="N43" i="75"/>
  <c r="N96" i="75"/>
  <c r="N83" i="75"/>
  <c r="N113" i="75"/>
  <c r="N47" i="79"/>
  <c r="N91" i="75"/>
  <c r="N51" i="75"/>
  <c r="N101" i="79"/>
  <c r="N104" i="75"/>
  <c r="N103" i="75"/>
  <c r="N8" i="79"/>
  <c r="N75" i="75"/>
  <c r="N22" i="79"/>
  <c r="N44" i="75"/>
  <c r="K111" i="79"/>
  <c r="K113" i="79" s="1"/>
  <c r="N40" i="79"/>
  <c r="N38" i="79"/>
  <c r="N48" i="79"/>
  <c r="N67" i="75"/>
  <c r="N60" i="75"/>
  <c r="E111" i="79"/>
  <c r="E113" i="79" s="1"/>
  <c r="N78" i="75"/>
  <c r="N5" i="79"/>
  <c r="N82" i="79"/>
  <c r="N84" i="79"/>
  <c r="N33" i="79"/>
  <c r="N100" i="75"/>
  <c r="N87" i="75"/>
  <c r="N72" i="75"/>
  <c r="C111" i="79"/>
  <c r="C113" i="79" s="1"/>
  <c r="N86" i="79"/>
  <c r="N20" i="78"/>
  <c r="N59" i="79"/>
  <c r="N54" i="75"/>
  <c r="N18" i="75"/>
  <c r="M111" i="79"/>
  <c r="M113" i="79" s="1"/>
  <c r="N23" i="79"/>
  <c r="N94" i="75"/>
  <c r="N45" i="79"/>
  <c r="N93" i="75"/>
  <c r="N61" i="79"/>
  <c r="N54" i="79"/>
  <c r="N40" i="75"/>
  <c r="N36" i="79"/>
  <c r="N46" i="75"/>
  <c r="N57" i="75"/>
  <c r="N53" i="75"/>
  <c r="N49" i="75"/>
  <c r="N77" i="75"/>
  <c r="N12" i="79"/>
  <c r="N95" i="79"/>
  <c r="N95" i="75"/>
  <c r="N73" i="79"/>
  <c r="N109" i="75"/>
  <c r="N84" i="75"/>
  <c r="N87" i="79"/>
  <c r="N31" i="79"/>
  <c r="N100" i="79"/>
  <c r="N74" i="79"/>
  <c r="N23" i="78"/>
  <c r="N80" i="75"/>
  <c r="N28" i="79"/>
  <c r="N20" i="79"/>
  <c r="N69" i="79"/>
  <c r="N108" i="75"/>
  <c r="N94" i="79"/>
  <c r="N97" i="75"/>
  <c r="N65" i="79"/>
  <c r="N51" i="79"/>
  <c r="N68" i="79"/>
  <c r="N103" i="79"/>
  <c r="N6" i="79"/>
  <c r="N45" i="75"/>
  <c r="N71" i="79"/>
  <c r="N56" i="75"/>
  <c r="N12" i="75"/>
  <c r="N74" i="75"/>
  <c r="N58" i="75"/>
  <c r="N88" i="75"/>
  <c r="N76" i="75"/>
  <c r="N19" i="79"/>
  <c r="N114" i="75"/>
  <c r="N11" i="75"/>
  <c r="N39" i="79"/>
  <c r="N46" i="79"/>
  <c r="N56" i="79"/>
  <c r="N89" i="79"/>
  <c r="N115" i="78"/>
  <c r="N69" i="75"/>
  <c r="N111" i="75"/>
  <c r="N42" i="79"/>
  <c r="N32" i="79"/>
  <c r="N65" i="75"/>
  <c r="N106" i="79"/>
  <c r="N41" i="79"/>
  <c r="N34" i="79"/>
  <c r="N55" i="79"/>
  <c r="D111" i="79"/>
  <c r="D113" i="79" s="1"/>
  <c r="N101" i="75"/>
  <c r="N115" i="75"/>
  <c r="N21" i="79"/>
  <c r="N14" i="79"/>
  <c r="N67" i="79"/>
  <c r="N70" i="75"/>
  <c r="N26" i="79"/>
  <c r="N13" i="79"/>
  <c r="N92" i="75"/>
  <c r="N59" i="75"/>
  <c r="N25" i="79"/>
  <c r="N4" i="79"/>
  <c r="N104" i="79"/>
  <c r="N98" i="75"/>
  <c r="N89" i="75"/>
  <c r="N99" i="75"/>
  <c r="N7" i="79"/>
  <c r="N71" i="75"/>
  <c r="H111" i="79"/>
  <c r="H113" i="79" s="1"/>
  <c r="N79" i="75"/>
  <c r="N61" i="75"/>
</calcChain>
</file>

<file path=xl/sharedStrings.xml><?xml version="1.0" encoding="utf-8"?>
<sst xmlns="http://schemas.openxmlformats.org/spreadsheetml/2006/main" count="2074" uniqueCount="978">
  <si>
    <t>Name</t>
  </si>
  <si>
    <t>.</t>
  </si>
  <si>
    <t>Total</t>
  </si>
  <si>
    <t>Richard Somerset</t>
  </si>
  <si>
    <t>Wayne Aylott</t>
  </si>
  <si>
    <t>Neil Hume</t>
  </si>
  <si>
    <t>Neill Hughes</t>
  </si>
  <si>
    <t>Chris Eland</t>
  </si>
  <si>
    <t>Alan Routledge</t>
  </si>
  <si>
    <t>Brad Smith</t>
  </si>
  <si>
    <t>Andy Holt</t>
  </si>
  <si>
    <t>Sean Bowen</t>
  </si>
  <si>
    <t>Craig Stephenson</t>
  </si>
  <si>
    <t>George Woods</t>
  </si>
  <si>
    <t>Trace Allen</t>
  </si>
  <si>
    <t>Johan Preis</t>
  </si>
  <si>
    <t>Peter Harvey</t>
  </si>
  <si>
    <t>John Davis S</t>
  </si>
  <si>
    <t>Andy Newbury</t>
  </si>
  <si>
    <t>Russell Casey</t>
  </si>
  <si>
    <t>Alan Donovan</t>
  </si>
  <si>
    <t>Paul Guy</t>
  </si>
  <si>
    <t>Patrick Bird</t>
  </si>
  <si>
    <t>Colin Ewin</t>
  </si>
  <si>
    <t>Orville Archer</t>
  </si>
  <si>
    <t>Nigel Cavill</t>
  </si>
  <si>
    <t>Andy Shadbolt</t>
  </si>
  <si>
    <t>Steve Rivett</t>
  </si>
  <si>
    <t>Richard Brown</t>
  </si>
  <si>
    <t>Garry Grey</t>
  </si>
  <si>
    <t>Mick Wise</t>
  </si>
  <si>
    <t>Nick Bishop</t>
  </si>
  <si>
    <t>Steve Williams</t>
  </si>
  <si>
    <t>Richard Sidlin</t>
  </si>
  <si>
    <t>John Davis T</t>
  </si>
  <si>
    <t>Dave Edwards</t>
  </si>
  <si>
    <t>Sam Smith</t>
  </si>
  <si>
    <t>Patrick Pearce</t>
  </si>
  <si>
    <t>Gary Faires</t>
  </si>
  <si>
    <t>Nick Atkinson</t>
  </si>
  <si>
    <t>Tom Rogers</t>
  </si>
  <si>
    <t>Martha Hall</t>
  </si>
  <si>
    <t>Yvonne Jones</t>
  </si>
  <si>
    <t>Carol Reid</t>
  </si>
  <si>
    <t>Charlotte Chapman</t>
  </si>
  <si>
    <t>Helen Paine</t>
  </si>
  <si>
    <t>Catherine Dann</t>
  </si>
  <si>
    <t>Sandra Wise</t>
  </si>
  <si>
    <t>Jane Henn</t>
  </si>
  <si>
    <t>Jo Matthews</t>
  </si>
  <si>
    <t>Maureen Steed</t>
  </si>
  <si>
    <t>Eleanor Draper</t>
  </si>
  <si>
    <t>Genevieve Helsby</t>
  </si>
  <si>
    <t>Sophie Packman</t>
  </si>
  <si>
    <t>Rebecca Barden</t>
  </si>
  <si>
    <t>Helen Johnson</t>
  </si>
  <si>
    <t>Delphine Gibbs</t>
  </si>
  <si>
    <t>Elaine Giles</t>
  </si>
  <si>
    <t>Mark Dickinson</t>
  </si>
  <si>
    <t>Denys Baudry</t>
  </si>
  <si>
    <t>Veronica Shadbolt</t>
  </si>
  <si>
    <t>Virginia Bird</t>
  </si>
  <si>
    <t>Lientjie de Villiers</t>
  </si>
  <si>
    <t>Lizzie Bird</t>
  </si>
  <si>
    <t>Date</t>
  </si>
  <si>
    <t>Neil Eden</t>
  </si>
  <si>
    <t>Neil Matthews</t>
  </si>
  <si>
    <t>Dennis Draper</t>
  </si>
  <si>
    <t>Anna Lillie</t>
  </si>
  <si>
    <t>Jerry Gilbert</t>
  </si>
  <si>
    <t>Dave Faulkner</t>
  </si>
  <si>
    <t>Ben Ferry</t>
  </si>
  <si>
    <t>Caroline Hale</t>
  </si>
  <si>
    <t>Shena Lancaster</t>
  </si>
  <si>
    <t>Pegah Jarvis</t>
  </si>
  <si>
    <t>Danita Beetge</t>
  </si>
  <si>
    <t>Charlotte Jones</t>
  </si>
  <si>
    <t>Lauren Potter</t>
  </si>
  <si>
    <t>Fred Hughes 10</t>
  </si>
  <si>
    <t>Watford Half Marathon</t>
  </si>
  <si>
    <t>Ware 10</t>
  </si>
  <si>
    <t>Sarah Halliday</t>
  </si>
  <si>
    <t>Sue Coveney</t>
  </si>
  <si>
    <t>Christopher Payne</t>
  </si>
  <si>
    <t>Steven Rivett</t>
  </si>
  <si>
    <t>Bruce Judge</t>
  </si>
  <si>
    <t>Races</t>
  </si>
  <si>
    <t>Paul Richardson</t>
  </si>
  <si>
    <t>Jane Molloy</t>
  </si>
  <si>
    <t>Ian Munro</t>
  </si>
  <si>
    <t>Penny Conway</t>
  </si>
  <si>
    <t>Paul Harrison</t>
  </si>
  <si>
    <t>Chris Morris</t>
  </si>
  <si>
    <t>Ruth Henderson</t>
  </si>
  <si>
    <t>Gary Henderson</t>
  </si>
  <si>
    <t>Andy Ackrill</t>
  </si>
  <si>
    <t>Cath Harris</t>
  </si>
  <si>
    <t>Cally Sidlin</t>
  </si>
  <si>
    <t>Chris Jones</t>
  </si>
  <si>
    <t>Rob Casserley</t>
  </si>
  <si>
    <t>Gerry Quinn</t>
  </si>
  <si>
    <t>Gary Chalkley</t>
  </si>
  <si>
    <t>Ricardo Gregorio</t>
  </si>
  <si>
    <t>Paul Carolan</t>
  </si>
  <si>
    <t>Alan Hart</t>
  </si>
  <si>
    <t>Michael Paine</t>
  </si>
  <si>
    <t>David Selwood</t>
  </si>
  <si>
    <t>Kerry Walters</t>
  </si>
  <si>
    <t>Charlotte Havelauge</t>
  </si>
  <si>
    <t>Debbie Morris</t>
  </si>
  <si>
    <t>Gemma Carter</t>
  </si>
  <si>
    <t>Jacqueline McCallum</t>
  </si>
  <si>
    <t>Sian Mitchell</t>
  </si>
  <si>
    <t>Richard Darley</t>
  </si>
  <si>
    <t>Robert Hughes</t>
  </si>
  <si>
    <t>Carmine Villani</t>
  </si>
  <si>
    <t>Joe Price</t>
  </si>
  <si>
    <t>Lynette Stuart</t>
  </si>
  <si>
    <t>Nicola Stuart</t>
  </si>
  <si>
    <t>Louise Smith</t>
  </si>
  <si>
    <t>Louise Daly</t>
  </si>
  <si>
    <t>Bethan Mose</t>
  </si>
  <si>
    <t>Alex Yates</t>
  </si>
  <si>
    <t>Charles Heinson</t>
  </si>
  <si>
    <t>Jackie Martin</t>
  </si>
  <si>
    <t>Sheena Martin</t>
  </si>
  <si>
    <t>Terry Fowler</t>
  </si>
  <si>
    <t>Georgina Quayle</t>
  </si>
  <si>
    <t>Vicky Morris</t>
  </si>
  <si>
    <t>Adrian Morris</t>
  </si>
  <si>
    <t>Alister Parry</t>
  </si>
  <si>
    <t>Peter Meigh</t>
  </si>
  <si>
    <t>Chris Harbron</t>
  </si>
  <si>
    <t>Harry Ward</t>
  </si>
  <si>
    <t>Tichaonezvi Ruredzo</t>
  </si>
  <si>
    <t>Lesley Brookes</t>
  </si>
  <si>
    <t>Helen Meigh</t>
  </si>
  <si>
    <t>Paula Clarke</t>
  </si>
  <si>
    <t>Laura O'Malley</t>
  </si>
  <si>
    <t>Anne Lloyd</t>
  </si>
  <si>
    <t>Elaine Fowler</t>
  </si>
  <si>
    <t>Helen Talmage</t>
  </si>
  <si>
    <t>Jess Chandler</t>
  </si>
  <si>
    <t>Joy McGeough</t>
  </si>
  <si>
    <t>Kelly Deacon</t>
  </si>
  <si>
    <t>Lisa Stewart</t>
  </si>
  <si>
    <t>Lynette Stewart</t>
  </si>
  <si>
    <t>Maria Williscroft</t>
  </si>
  <si>
    <t>Michelle Williams</t>
  </si>
  <si>
    <t>Nikki Stephenson</t>
  </si>
  <si>
    <t>Sue Fletcher</t>
  </si>
  <si>
    <t>Dave Desborough</t>
  </si>
  <si>
    <t>Dave Moscrop</t>
  </si>
  <si>
    <t>Frazer McCallum</t>
  </si>
  <si>
    <t>John McShane</t>
  </si>
  <si>
    <t>Kenneth Pearce</t>
  </si>
  <si>
    <t>Luke Thompson</t>
  </si>
  <si>
    <t>Steve Button</t>
  </si>
  <si>
    <t>Mike Hearne</t>
  </si>
  <si>
    <t>Melanie Edwards</t>
  </si>
  <si>
    <t>Rick Hole</t>
  </si>
  <si>
    <t>Dave Selwood</t>
  </si>
  <si>
    <t>Race points</t>
  </si>
  <si>
    <t>Tim Cooke</t>
  </si>
  <si>
    <t>Farah Adam</t>
  </si>
  <si>
    <t>Peter Westlake</t>
  </si>
  <si>
    <t>Dave Newman</t>
  </si>
  <si>
    <t>Keith McClellan</t>
  </si>
  <si>
    <t>Mel Edwards</t>
  </si>
  <si>
    <t>Adam Rossington</t>
  </si>
  <si>
    <t>Alex Newman-Smith</t>
  </si>
  <si>
    <t>Nick Genever</t>
  </si>
  <si>
    <t>Adam Hughes</t>
  </si>
  <si>
    <t>Simon Bostock</t>
  </si>
  <si>
    <t>Mel Edwarch</t>
  </si>
  <si>
    <t>Dick Meredith</t>
  </si>
  <si>
    <t>Steve Livingstone</t>
  </si>
  <si>
    <t>Sarah Morris</t>
  </si>
  <si>
    <t>Alister Stewart</t>
  </si>
  <si>
    <t>Russell Morris</t>
  </si>
  <si>
    <t>Liz Watson</t>
  </si>
  <si>
    <t>Emma Ferry</t>
  </si>
  <si>
    <t>Robert Dilley</t>
  </si>
  <si>
    <t>Emma Dempster</t>
  </si>
  <si>
    <t>Helen Curtis</t>
  </si>
  <si>
    <t>Joy Allen</t>
  </si>
  <si>
    <t>Ted Avery</t>
  </si>
  <si>
    <t>Jan Avery</t>
  </si>
  <si>
    <t>Michelle Willaims</t>
  </si>
  <si>
    <t>Rita Osborne</t>
  </si>
  <si>
    <t>Sara O'Callaghan</t>
  </si>
  <si>
    <t>Celia Pardoe</t>
  </si>
  <si>
    <t>Tracy Desborough</t>
  </si>
  <si>
    <t>Tom Casserley</t>
  </si>
  <si>
    <t>Mick Bowe</t>
  </si>
  <si>
    <t>Louise Beale</t>
  </si>
  <si>
    <t>Michelle Cotter</t>
  </si>
  <si>
    <t>Celeste Lorenzo</t>
  </si>
  <si>
    <t>Hayley Connolly</t>
  </si>
  <si>
    <t>Gierdre Drake</t>
  </si>
  <si>
    <t>Gary O'Leary</t>
  </si>
  <si>
    <t>Jo Grant</t>
  </si>
  <si>
    <t>Angela Woods</t>
  </si>
  <si>
    <t>Daniel Pearce</t>
  </si>
  <si>
    <t>Sophia Chastell</t>
  </si>
  <si>
    <t>Stuart Pendell</t>
  </si>
  <si>
    <t>Mrs Rob Hughes</t>
  </si>
  <si>
    <t>Jac McCallum Jr</t>
  </si>
  <si>
    <t>Laura Matt</t>
  </si>
  <si>
    <t>Julie Grey</t>
  </si>
  <si>
    <t>Neville Porteous</t>
  </si>
  <si>
    <t>Andrea Mann</t>
  </si>
  <si>
    <t>David Heal</t>
  </si>
  <si>
    <t>Welwyn Half</t>
  </si>
  <si>
    <t>Parkrun Panshanger</t>
  </si>
  <si>
    <t>Weathampstead 10k</t>
  </si>
  <si>
    <t>FVS Relays</t>
  </si>
  <si>
    <t>Catherine Dyke-Price</t>
  </si>
  <si>
    <t>Bernadette-Marie Byrne</t>
  </si>
  <si>
    <t>23.10.71</t>
  </si>
  <si>
    <t>Yates</t>
  </si>
  <si>
    <t>Alex</t>
  </si>
  <si>
    <t>Wylds</t>
  </si>
  <si>
    <t>Brian</t>
  </si>
  <si>
    <t>23.01.66</t>
  </si>
  <si>
    <t>Wright</t>
  </si>
  <si>
    <t>Maggie</t>
  </si>
  <si>
    <t>03.06.59</t>
  </si>
  <si>
    <t>Woods</t>
  </si>
  <si>
    <t xml:space="preserve">Angela </t>
  </si>
  <si>
    <t>19.06.30</t>
  </si>
  <si>
    <t>George</t>
  </si>
  <si>
    <t>Wise</t>
  </si>
  <si>
    <t>20.11.53</t>
  </si>
  <si>
    <t>20.01.72</t>
  </si>
  <si>
    <t>Willson</t>
  </si>
  <si>
    <t>Vicky</t>
  </si>
  <si>
    <t>11.03.58</t>
  </si>
  <si>
    <t>Williams</t>
  </si>
  <si>
    <t>Steve</t>
  </si>
  <si>
    <t>29.05.90</t>
  </si>
  <si>
    <t>Wilkinson</t>
  </si>
  <si>
    <t>Ross</t>
  </si>
  <si>
    <t>16.01.70</t>
  </si>
  <si>
    <t>Whitford</t>
  </si>
  <si>
    <t>Stuart</t>
  </si>
  <si>
    <t>09.04.87</t>
  </si>
  <si>
    <t>Westley</t>
  </si>
  <si>
    <t>Sarah</t>
  </si>
  <si>
    <t>22.08.33</t>
  </si>
  <si>
    <t>Westlake</t>
  </si>
  <si>
    <t>Peter</t>
  </si>
  <si>
    <t>31.07.60</t>
  </si>
  <si>
    <t>Weatherhead</t>
  </si>
  <si>
    <t>Tom</t>
  </si>
  <si>
    <t>22.02.85</t>
  </si>
  <si>
    <t>Waring</t>
  </si>
  <si>
    <t>Emma</t>
  </si>
  <si>
    <t>03.07.52</t>
  </si>
  <si>
    <t>Ward</t>
  </si>
  <si>
    <t>05.04.74</t>
  </si>
  <si>
    <t>Walters</t>
  </si>
  <si>
    <t>Kerry</t>
  </si>
  <si>
    <t>09.01.76</t>
  </si>
  <si>
    <t>Villani</t>
  </si>
  <si>
    <t>Carmine</t>
  </si>
  <si>
    <t>06.07.76</t>
  </si>
  <si>
    <t>Vermeesch</t>
  </si>
  <si>
    <t>Pieter</t>
  </si>
  <si>
    <t>22.01.68</t>
  </si>
  <si>
    <t>Trice</t>
  </si>
  <si>
    <t>Stephen</t>
  </si>
  <si>
    <t>?</t>
  </si>
  <si>
    <t>Tebbutt</t>
  </si>
  <si>
    <t>06.10.59</t>
  </si>
  <si>
    <t>Denise</t>
  </si>
  <si>
    <t>02.05.56</t>
  </si>
  <si>
    <t>Suggitt</t>
  </si>
  <si>
    <t>Barbara</t>
  </si>
  <si>
    <t>Strafford</t>
  </si>
  <si>
    <t>John</t>
  </si>
  <si>
    <t>17.07.84</t>
  </si>
  <si>
    <t>Stidston</t>
  </si>
  <si>
    <t>Eleanor</t>
  </si>
  <si>
    <t>02.07.68</t>
  </si>
  <si>
    <t>Stewart</t>
  </si>
  <si>
    <t>Tracey</t>
  </si>
  <si>
    <t>01.02.77</t>
  </si>
  <si>
    <t>Nicola</t>
  </si>
  <si>
    <t>27.01.52</t>
  </si>
  <si>
    <t>Alister</t>
  </si>
  <si>
    <t>30.08.55</t>
  </si>
  <si>
    <t>Lynette</t>
  </si>
  <si>
    <t>11.07.69</t>
  </si>
  <si>
    <t>Stephenson</t>
  </si>
  <si>
    <t>21.09.82</t>
  </si>
  <si>
    <t>Stephens</t>
  </si>
  <si>
    <t>Zoe</t>
  </si>
  <si>
    <t>29.12.50</t>
  </si>
  <si>
    <t>Maureen</t>
  </si>
  <si>
    <t>23.05.54</t>
  </si>
  <si>
    <t>Stafford</t>
  </si>
  <si>
    <t>Phil</t>
  </si>
  <si>
    <t>09.03.81</t>
  </si>
  <si>
    <t>Helen</t>
  </si>
  <si>
    <t>10.04.77</t>
  </si>
  <si>
    <t>Squires</t>
  </si>
  <si>
    <t>Stephanie</t>
  </si>
  <si>
    <t>17.11.67</t>
  </si>
  <si>
    <t>Somerset</t>
  </si>
  <si>
    <t>21.06.81</t>
  </si>
  <si>
    <t>Smith</t>
  </si>
  <si>
    <t>Brad</t>
  </si>
  <si>
    <t>26.04.59</t>
  </si>
  <si>
    <t>Louise</t>
  </si>
  <si>
    <t>28.02.48</t>
  </si>
  <si>
    <t>Mick</t>
  </si>
  <si>
    <t>28.10.74</t>
  </si>
  <si>
    <t>Sam</t>
  </si>
  <si>
    <t>03.03.60</t>
  </si>
  <si>
    <t>Sidlin</t>
  </si>
  <si>
    <t>Richard</t>
  </si>
  <si>
    <t>04.03.60</t>
  </si>
  <si>
    <t>Caroline</t>
  </si>
  <si>
    <t>29.10.68</t>
  </si>
  <si>
    <t>Shopper</t>
  </si>
  <si>
    <t>Kate</t>
  </si>
  <si>
    <t>Shadbolt</t>
  </si>
  <si>
    <t>17.06.60</t>
  </si>
  <si>
    <t>Veronica</t>
  </si>
  <si>
    <t>25.01.98</t>
  </si>
  <si>
    <t>Selwood</t>
  </si>
  <si>
    <t>Catrin</t>
  </si>
  <si>
    <t>15.12.56</t>
  </si>
  <si>
    <t>David</t>
  </si>
  <si>
    <t>Scrivens</t>
  </si>
  <si>
    <t>Gill</t>
  </si>
  <si>
    <t>18.02.81</t>
  </si>
  <si>
    <t>Schlotz</t>
  </si>
  <si>
    <t>Andrea</t>
  </si>
  <si>
    <t>04.02.64</t>
  </si>
  <si>
    <t>Sayliss</t>
  </si>
  <si>
    <t>Lesley</t>
  </si>
  <si>
    <t>27.04.72</t>
  </si>
  <si>
    <t>Sawko</t>
  </si>
  <si>
    <t>08.05.98</t>
  </si>
  <si>
    <t>Saul</t>
  </si>
  <si>
    <t>Jonathan</t>
  </si>
  <si>
    <t>13.09.80</t>
  </si>
  <si>
    <t>Salisbury</t>
  </si>
  <si>
    <t>12.05.76</t>
  </si>
  <si>
    <t>28.09.56</t>
  </si>
  <si>
    <t>Andrew</t>
  </si>
  <si>
    <t>17.02.55</t>
  </si>
  <si>
    <t>Ruredzo</t>
  </si>
  <si>
    <t>T J</t>
  </si>
  <si>
    <t>Routledge</t>
  </si>
  <si>
    <t>Amy</t>
  </si>
  <si>
    <t>Naomi</t>
  </si>
  <si>
    <t>25.08.63</t>
  </si>
  <si>
    <t>Alan</t>
  </si>
  <si>
    <t>26.06.14</t>
  </si>
  <si>
    <t>Rossington</t>
  </si>
  <si>
    <t>Adam</t>
  </si>
  <si>
    <t>20.10.65</t>
  </si>
  <si>
    <t>Rogers</t>
  </si>
  <si>
    <t>17.06.83</t>
  </si>
  <si>
    <t>Robinson</t>
  </si>
  <si>
    <t>Jenny</t>
  </si>
  <si>
    <t>08.09.49</t>
  </si>
  <si>
    <t>Robins</t>
  </si>
  <si>
    <t>23.10.56</t>
  </si>
  <si>
    <t>Roberts</t>
  </si>
  <si>
    <t>06.08.69</t>
  </si>
  <si>
    <t>Rivett</t>
  </si>
  <si>
    <t>05.11.75</t>
  </si>
  <si>
    <t>Richardson</t>
  </si>
  <si>
    <t>Paul</t>
  </si>
  <si>
    <t>04.06.63</t>
  </si>
  <si>
    <t>Reid</t>
  </si>
  <si>
    <t>Carol</t>
  </si>
  <si>
    <t>27.01.61</t>
  </si>
  <si>
    <t>Redwood</t>
  </si>
  <si>
    <t>Dawn</t>
  </si>
  <si>
    <t>06.11.72</t>
  </si>
  <si>
    <t>Redmond</t>
  </si>
  <si>
    <t>Mark</t>
  </si>
  <si>
    <t>28.02.52</t>
  </si>
  <si>
    <t>Race</t>
  </si>
  <si>
    <t>27.07.53</t>
  </si>
  <si>
    <t>Heather</t>
  </si>
  <si>
    <t>22.09.81</t>
  </si>
  <si>
    <t>Price</t>
  </si>
  <si>
    <t>16.04.67</t>
  </si>
  <si>
    <t>Preis</t>
  </si>
  <si>
    <t xml:space="preserve">Johan </t>
  </si>
  <si>
    <t>22.05.92</t>
  </si>
  <si>
    <t>Potter</t>
  </si>
  <si>
    <t>Lauren</t>
  </si>
  <si>
    <t>Pickerill</t>
  </si>
  <si>
    <t>23.06.72</t>
  </si>
  <si>
    <t>Pendell</t>
  </si>
  <si>
    <t>03.11.73</t>
  </si>
  <si>
    <t>Pearce</t>
  </si>
  <si>
    <t>Daniel</t>
  </si>
  <si>
    <t>16.08.82</t>
  </si>
  <si>
    <t xml:space="preserve">Helen </t>
  </si>
  <si>
    <t>31.03.82</t>
  </si>
  <si>
    <t>Patrick</t>
  </si>
  <si>
    <t>24.08.62</t>
  </si>
  <si>
    <t>Parry</t>
  </si>
  <si>
    <t>Anne</t>
  </si>
  <si>
    <t>02.10.64</t>
  </si>
  <si>
    <t>24.01.55</t>
  </si>
  <si>
    <t>Pardoe</t>
  </si>
  <si>
    <t>Celia</t>
  </si>
  <si>
    <t>21.09,63</t>
  </si>
  <si>
    <t>Paine</t>
  </si>
  <si>
    <t>Michael</t>
  </si>
  <si>
    <t>20.03.75</t>
  </si>
  <si>
    <t>05.03.72</t>
  </si>
  <si>
    <t>Packman</t>
  </si>
  <si>
    <t>Sophie</t>
  </si>
  <si>
    <t>18.09.60</t>
  </si>
  <si>
    <t>O'Leary</t>
  </si>
  <si>
    <t>Gary</t>
  </si>
  <si>
    <t>O'Dell</t>
  </si>
  <si>
    <t>Bill</t>
  </si>
  <si>
    <t>13.07.71</t>
  </si>
  <si>
    <t>O'Connell</t>
  </si>
  <si>
    <t>Julie</t>
  </si>
  <si>
    <t>05.02.79</t>
  </si>
  <si>
    <t>Newman-Smith</t>
  </si>
  <si>
    <t>07.01.59</t>
  </si>
  <si>
    <t>Newman</t>
  </si>
  <si>
    <t>05.12.55</t>
  </si>
  <si>
    <t>Newbury</t>
  </si>
  <si>
    <t>04.04.68</t>
  </si>
  <si>
    <t>Munro</t>
  </si>
  <si>
    <t>Ian</t>
  </si>
  <si>
    <t>23.02.78</t>
  </si>
  <si>
    <t>Mose</t>
  </si>
  <si>
    <t xml:space="preserve">Bethan </t>
  </si>
  <si>
    <t>19.03.72</t>
  </si>
  <si>
    <t>Morris</t>
  </si>
  <si>
    <t>Debbie</t>
  </si>
  <si>
    <t>Russell</t>
  </si>
  <si>
    <t>18.01.67</t>
  </si>
  <si>
    <t>Morgan</t>
  </si>
  <si>
    <t>Pam</t>
  </si>
  <si>
    <t>23.06.56</t>
  </si>
  <si>
    <t>Molloy</t>
  </si>
  <si>
    <t>Jane</t>
  </si>
  <si>
    <t>17.12.71</t>
  </si>
  <si>
    <t>Mockridge</t>
  </si>
  <si>
    <t xml:space="preserve">Debbie </t>
  </si>
  <si>
    <t>Mitchell</t>
  </si>
  <si>
    <t>Sian</t>
  </si>
  <si>
    <t>30.01.35</t>
  </si>
  <si>
    <t>Meredith</t>
  </si>
  <si>
    <t>Jackie</t>
  </si>
  <si>
    <t>27.01.35</t>
  </si>
  <si>
    <t>Dick</t>
  </si>
  <si>
    <t>04.11.80</t>
  </si>
  <si>
    <t>Meigh</t>
  </si>
  <si>
    <t>18.02.82</t>
  </si>
  <si>
    <t>14.09.56</t>
  </si>
  <si>
    <t>McLellan</t>
  </si>
  <si>
    <t>Keith</t>
  </si>
  <si>
    <t>15.06.66</t>
  </si>
  <si>
    <t>McDowall</t>
  </si>
  <si>
    <t xml:space="preserve">John </t>
  </si>
  <si>
    <t>18.04.98</t>
  </si>
  <si>
    <t>McCurry</t>
  </si>
  <si>
    <t>Ellie</t>
  </si>
  <si>
    <t>22.08.73</t>
  </si>
  <si>
    <t>McCallum</t>
  </si>
  <si>
    <t>Jacqueline</t>
  </si>
  <si>
    <t>14.03.67</t>
  </si>
  <si>
    <t>Joanne</t>
  </si>
  <si>
    <t>25.03.59</t>
  </si>
  <si>
    <t>Matthews</t>
  </si>
  <si>
    <t>Neil</t>
  </si>
  <si>
    <t>23.06.98</t>
  </si>
  <si>
    <t>Mason</t>
  </si>
  <si>
    <t>Dom</t>
  </si>
  <si>
    <t>22.01.70</t>
  </si>
  <si>
    <t>Martin</t>
  </si>
  <si>
    <t>Shena</t>
  </si>
  <si>
    <t>05.03.44</t>
  </si>
  <si>
    <t>Mann</t>
  </si>
  <si>
    <t>01.06.72</t>
  </si>
  <si>
    <t>28.06.98</t>
  </si>
  <si>
    <t>Lovelock</t>
  </si>
  <si>
    <t>27.07.81</t>
  </si>
  <si>
    <t>Lillie</t>
  </si>
  <si>
    <t>10.05.84</t>
  </si>
  <si>
    <t>Liang</t>
  </si>
  <si>
    <t>Jing</t>
  </si>
  <si>
    <t>17.08.83</t>
  </si>
  <si>
    <t>Lehane</t>
  </si>
  <si>
    <t>Marie</t>
  </si>
  <si>
    <t>08.12.54</t>
  </si>
  <si>
    <t>Lancaster</t>
  </si>
  <si>
    <t>25.03.87</t>
  </si>
  <si>
    <t>Lanaro</t>
  </si>
  <si>
    <t>Roberta</t>
  </si>
  <si>
    <t>05.07.61</t>
  </si>
  <si>
    <t>Kirby</t>
  </si>
  <si>
    <t>Deborah</t>
  </si>
  <si>
    <t>01.09.60</t>
  </si>
  <si>
    <t>Kearns</t>
  </si>
  <si>
    <t>Mary</t>
  </si>
  <si>
    <t>28.06.70</t>
  </si>
  <si>
    <t>Kean</t>
  </si>
  <si>
    <t>13.11.47</t>
  </si>
  <si>
    <t>Kaye</t>
  </si>
  <si>
    <t>06.09.85</t>
  </si>
  <si>
    <t>Kandi</t>
  </si>
  <si>
    <t>Rue</t>
  </si>
  <si>
    <t>22.06.60</t>
  </si>
  <si>
    <t>Junior</t>
  </si>
  <si>
    <t>27.05.71</t>
  </si>
  <si>
    <t>Judge</t>
  </si>
  <si>
    <t>Bruce</t>
  </si>
  <si>
    <t>19.01.58</t>
  </si>
  <si>
    <t>Jordan</t>
  </si>
  <si>
    <t>Elizabeth</t>
  </si>
  <si>
    <t>24.10.72</t>
  </si>
  <si>
    <t>Jones</t>
  </si>
  <si>
    <t xml:space="preserve">Robert </t>
  </si>
  <si>
    <t>Chris</t>
  </si>
  <si>
    <t>20.12.86</t>
  </si>
  <si>
    <t>12.12.61</t>
  </si>
  <si>
    <t>Yvonne</t>
  </si>
  <si>
    <t>26.12.65</t>
  </si>
  <si>
    <t>Johnson</t>
  </si>
  <si>
    <t>10.10.85</t>
  </si>
  <si>
    <t>Jarvis</t>
  </si>
  <si>
    <t>Pegah</t>
  </si>
  <si>
    <t>30.05.74</t>
  </si>
  <si>
    <t>Hume</t>
  </si>
  <si>
    <t>10.08.62</t>
  </si>
  <si>
    <t>Hulton</t>
  </si>
  <si>
    <t>12.04.00</t>
  </si>
  <si>
    <t>Hughes</t>
  </si>
  <si>
    <t>20.12.71</t>
  </si>
  <si>
    <t xml:space="preserve"> Robert</t>
  </si>
  <si>
    <t>09.12.68</t>
  </si>
  <si>
    <t>Neill</t>
  </si>
  <si>
    <t>23.02.64</t>
  </si>
  <si>
    <t>Holt</t>
  </si>
  <si>
    <t>Andy</t>
  </si>
  <si>
    <t>15.04.58</t>
  </si>
  <si>
    <t>Hole</t>
  </si>
  <si>
    <t>Rick</t>
  </si>
  <si>
    <t>05.11.53</t>
  </si>
  <si>
    <t>Henson</t>
  </si>
  <si>
    <t>06.04.97</t>
  </si>
  <si>
    <t>Henn</t>
  </si>
  <si>
    <t>14.09.78</t>
  </si>
  <si>
    <t>Henderson</t>
  </si>
  <si>
    <t>22.06.76</t>
  </si>
  <si>
    <t>Helsby</t>
  </si>
  <si>
    <t>Genevieve</t>
  </si>
  <si>
    <t>12.11.78</t>
  </si>
  <si>
    <t>Healy</t>
  </si>
  <si>
    <t>Katy</t>
  </si>
  <si>
    <t>14.05.65</t>
  </si>
  <si>
    <t>Heal</t>
  </si>
  <si>
    <t>15.09.92</t>
  </si>
  <si>
    <t>Havelange</t>
  </si>
  <si>
    <t>Charlotte</t>
  </si>
  <si>
    <t>20.11.64</t>
  </si>
  <si>
    <t>Hatchman</t>
  </si>
  <si>
    <t>Michelle</t>
  </si>
  <si>
    <t>30.01.68</t>
  </si>
  <si>
    <t>Harvey</t>
  </si>
  <si>
    <t>15.07.64</t>
  </si>
  <si>
    <t>Harris</t>
  </si>
  <si>
    <t>Cath</t>
  </si>
  <si>
    <t>21.03.70</t>
  </si>
  <si>
    <t>Harbron</t>
  </si>
  <si>
    <t>13.01.71</t>
  </si>
  <si>
    <t>Halliday</t>
  </si>
  <si>
    <t>28.05.76</t>
  </si>
  <si>
    <t>Hall</t>
  </si>
  <si>
    <t>Martha</t>
  </si>
  <si>
    <t>21.08.68</t>
  </si>
  <si>
    <t>Hale</t>
  </si>
  <si>
    <t>10.09.74</t>
  </si>
  <si>
    <t>Guy</t>
  </si>
  <si>
    <t>12.11.55</t>
  </si>
  <si>
    <t>Grey</t>
  </si>
  <si>
    <t>Garry</t>
  </si>
  <si>
    <t>14.08.72</t>
  </si>
  <si>
    <t>Gregorio</t>
  </si>
  <si>
    <t>Ricardo</t>
  </si>
  <si>
    <t>05.02.68</t>
  </si>
  <si>
    <t>Grant</t>
  </si>
  <si>
    <t xml:space="preserve">Jo </t>
  </si>
  <si>
    <t>30.11.68</t>
  </si>
  <si>
    <t>Giles</t>
  </si>
  <si>
    <t>14.09.48</t>
  </si>
  <si>
    <t>Gilbert</t>
  </si>
  <si>
    <t>16.06.60</t>
  </si>
  <si>
    <t>Gibbs</t>
  </si>
  <si>
    <t>Delphine</t>
  </si>
  <si>
    <t>04.05.62</t>
  </si>
  <si>
    <t>Genever</t>
  </si>
  <si>
    <t>Nick</t>
  </si>
  <si>
    <t>26.05.70</t>
  </si>
  <si>
    <t>Fuller</t>
  </si>
  <si>
    <t>13.08.62</t>
  </si>
  <si>
    <t>Fowler</t>
  </si>
  <si>
    <t>Terry</t>
  </si>
  <si>
    <t>21.02.58</t>
  </si>
  <si>
    <t>Forster</t>
  </si>
  <si>
    <t xml:space="preserve">David </t>
  </si>
  <si>
    <t>16.08.47</t>
  </si>
  <si>
    <t>Fletcher</t>
  </si>
  <si>
    <t>Sue</t>
  </si>
  <si>
    <t>Fieth</t>
  </si>
  <si>
    <t>Val</t>
  </si>
  <si>
    <t>21.02.2007</t>
  </si>
  <si>
    <t>Ferry</t>
  </si>
  <si>
    <t>23.04.2004</t>
  </si>
  <si>
    <t>Ben</t>
  </si>
  <si>
    <t>04.02.77</t>
  </si>
  <si>
    <t>07.08.71</t>
  </si>
  <si>
    <t>Feal</t>
  </si>
  <si>
    <t>15.07.52</t>
  </si>
  <si>
    <t>Faulkner</t>
  </si>
  <si>
    <t xml:space="preserve">Dave </t>
  </si>
  <si>
    <t>04.04.69</t>
  </si>
  <si>
    <t>Faires</t>
  </si>
  <si>
    <t>27.09.52</t>
  </si>
  <si>
    <t>Ewin</t>
  </si>
  <si>
    <t>Colin</t>
  </si>
  <si>
    <t>24.06.63</t>
  </si>
  <si>
    <t>Evans</t>
  </si>
  <si>
    <t xml:space="preserve">Sue </t>
  </si>
  <si>
    <t>28.08.51</t>
  </si>
  <si>
    <t>Eplett</t>
  </si>
  <si>
    <t>Liam</t>
  </si>
  <si>
    <t>11.08.72</t>
  </si>
  <si>
    <t>Enever</t>
  </si>
  <si>
    <t>Yvanne</t>
  </si>
  <si>
    <t>20.04.68</t>
  </si>
  <si>
    <t>Eland</t>
  </si>
  <si>
    <t>30.05.75</t>
  </si>
  <si>
    <t>Edwards</t>
  </si>
  <si>
    <t>Melanie</t>
  </si>
  <si>
    <t>06.02.57</t>
  </si>
  <si>
    <t>Dave</t>
  </si>
  <si>
    <t>02.12.83</t>
  </si>
  <si>
    <t>Dregger</t>
  </si>
  <si>
    <t xml:space="preserve">Carmen </t>
  </si>
  <si>
    <t>01.05.35</t>
  </si>
  <si>
    <t>Draper</t>
  </si>
  <si>
    <t>16.07.36</t>
  </si>
  <si>
    <t>Dennis</t>
  </si>
  <si>
    <t>30.06.61</t>
  </si>
  <si>
    <t>Down</t>
  </si>
  <si>
    <t>Malcolm</t>
  </si>
  <si>
    <t>Doogan</t>
  </si>
  <si>
    <t>Laura</t>
  </si>
  <si>
    <t>26.06.51</t>
  </si>
  <si>
    <t>Donovan</t>
  </si>
  <si>
    <t>07.07.82</t>
  </si>
  <si>
    <t>Dolton</t>
  </si>
  <si>
    <t>11.01.79</t>
  </si>
  <si>
    <t>Dilley</t>
  </si>
  <si>
    <t>Robert</t>
  </si>
  <si>
    <t>28.10.71</t>
  </si>
  <si>
    <t>Dickinson</t>
  </si>
  <si>
    <t>23.09.77</t>
  </si>
  <si>
    <t>Dempster</t>
  </si>
  <si>
    <t>26.12.85</t>
  </si>
  <si>
    <t>de Villiers</t>
  </si>
  <si>
    <t>Lientjie</t>
  </si>
  <si>
    <t>30.03.48</t>
  </si>
  <si>
    <t>Davis</t>
  </si>
  <si>
    <t>Jim</t>
  </si>
  <si>
    <t>19.06.65</t>
  </si>
  <si>
    <t>13.12.52</t>
  </si>
  <si>
    <t>14.10.66</t>
  </si>
  <si>
    <t>Darley</t>
  </si>
  <si>
    <t>07.10.66</t>
  </si>
  <si>
    <t>05.11.73</t>
  </si>
  <si>
    <t>Dann</t>
  </si>
  <si>
    <t>03.01.72</t>
  </si>
  <si>
    <t>Daly</t>
  </si>
  <si>
    <t>08.08.72</t>
  </si>
  <si>
    <t>Curtis</t>
  </si>
  <si>
    <t>Angie</t>
  </si>
  <si>
    <t>10.11.62</t>
  </si>
  <si>
    <t>Currell</t>
  </si>
  <si>
    <t>12.10.68</t>
  </si>
  <si>
    <t>Cremer</t>
  </si>
  <si>
    <t>Nerida</t>
  </si>
  <si>
    <t>17.01.84</t>
  </si>
  <si>
    <t>Cragg</t>
  </si>
  <si>
    <t xml:space="preserve">Simon </t>
  </si>
  <si>
    <t>17.01.64</t>
  </si>
  <si>
    <t>Cowley</t>
  </si>
  <si>
    <t>Christine</t>
  </si>
  <si>
    <t>03.09.81</t>
  </si>
  <si>
    <t>01.05.50</t>
  </si>
  <si>
    <t>Avis</t>
  </si>
  <si>
    <t>01.02.72</t>
  </si>
  <si>
    <t>Cowen</t>
  </si>
  <si>
    <t>Nikki</t>
  </si>
  <si>
    <t>18.02.58</t>
  </si>
  <si>
    <t>Coveney</t>
  </si>
  <si>
    <t>07.06.62</t>
  </si>
  <si>
    <t>Cotter</t>
  </si>
  <si>
    <t>21.01.60</t>
  </si>
  <si>
    <t>Cooke</t>
  </si>
  <si>
    <t xml:space="preserve">Tim </t>
  </si>
  <si>
    <t>17.11.83</t>
  </si>
  <si>
    <t>Connolly</t>
  </si>
  <si>
    <t>Hayley</t>
  </si>
  <si>
    <t>13.05.72</t>
  </si>
  <si>
    <t>Clarke</t>
  </si>
  <si>
    <t>Paula</t>
  </si>
  <si>
    <t>17.03.72</t>
  </si>
  <si>
    <t>Clark</t>
  </si>
  <si>
    <t>Amel</t>
  </si>
  <si>
    <t>10.08.98</t>
  </si>
  <si>
    <t>Chastell</t>
  </si>
  <si>
    <t>Sophia</t>
  </si>
  <si>
    <t>27.02.89</t>
  </si>
  <si>
    <t>Chapman</t>
  </si>
  <si>
    <t>10.10.70</t>
  </si>
  <si>
    <t>Chalkley</t>
  </si>
  <si>
    <t>03.12.73</t>
  </si>
  <si>
    <t>Cavill</t>
  </si>
  <si>
    <t>Casserley</t>
  </si>
  <si>
    <t>Beth</t>
  </si>
  <si>
    <t>14.01.39</t>
  </si>
  <si>
    <t xml:space="preserve">Tom </t>
  </si>
  <si>
    <t>15.07.72</t>
  </si>
  <si>
    <t>Rob</t>
  </si>
  <si>
    <t>05.01.77</t>
  </si>
  <si>
    <t>Casey</t>
  </si>
  <si>
    <t>25.10.83</t>
  </si>
  <si>
    <t>Carter</t>
  </si>
  <si>
    <t>Gemma</t>
  </si>
  <si>
    <t>28.01.65</t>
  </si>
  <si>
    <t>Carolan</t>
  </si>
  <si>
    <t>2.11.65</t>
  </si>
  <si>
    <t>Katharine</t>
  </si>
  <si>
    <t>15.06.55</t>
  </si>
  <si>
    <t>Byrne</t>
  </si>
  <si>
    <t>27.09.89</t>
  </si>
  <si>
    <t>Button</t>
  </si>
  <si>
    <t xml:space="preserve">Jade </t>
  </si>
  <si>
    <t>12.02.55</t>
  </si>
  <si>
    <t>26.11.55</t>
  </si>
  <si>
    <t>Brown</t>
  </si>
  <si>
    <t>15.06.90</t>
  </si>
  <si>
    <t>Brooks</t>
  </si>
  <si>
    <t xml:space="preserve">Lauren </t>
  </si>
  <si>
    <t>02.09.77</t>
  </si>
  <si>
    <t>Brittain</t>
  </si>
  <si>
    <t>02.11.64</t>
  </si>
  <si>
    <t>Bowen</t>
  </si>
  <si>
    <t>25.04.42</t>
  </si>
  <si>
    <t>Bowe</t>
  </si>
  <si>
    <t>02.12.82</t>
  </si>
  <si>
    <t>Bostock</t>
  </si>
  <si>
    <t>Simon</t>
  </si>
  <si>
    <t>Bloom</t>
  </si>
  <si>
    <t>17.12.73</t>
  </si>
  <si>
    <t>Bishop</t>
  </si>
  <si>
    <t>04.10.94</t>
  </si>
  <si>
    <t>Bird</t>
  </si>
  <si>
    <t>Lizzie</t>
  </si>
  <si>
    <t>21.10.90</t>
  </si>
  <si>
    <t>12.04.59</t>
  </si>
  <si>
    <t>01.02.60</t>
  </si>
  <si>
    <t>Virginia</t>
  </si>
  <si>
    <t>26.05.86</t>
  </si>
  <si>
    <t>Belcher</t>
  </si>
  <si>
    <t>25.05.86</t>
  </si>
  <si>
    <t>Cassie</t>
  </si>
  <si>
    <t>06.05.76</t>
  </si>
  <si>
    <t>Beetge</t>
  </si>
  <si>
    <t>Danita</t>
  </si>
  <si>
    <t>23.02.72</t>
  </si>
  <si>
    <t>Beale</t>
  </si>
  <si>
    <t>25.03.80</t>
  </si>
  <si>
    <t>Baynes</t>
  </si>
  <si>
    <t>21.01.51</t>
  </si>
  <si>
    <t>Baudry</t>
  </si>
  <si>
    <t>Denys</t>
  </si>
  <si>
    <t>29.08.66</t>
  </si>
  <si>
    <t>Barden</t>
  </si>
  <si>
    <t>Rebecca</t>
  </si>
  <si>
    <t>15.05.80</t>
  </si>
  <si>
    <t>Balaceanu</t>
  </si>
  <si>
    <t xml:space="preserve">Olivia </t>
  </si>
  <si>
    <t>28.07.64</t>
  </si>
  <si>
    <t>Back</t>
  </si>
  <si>
    <t>Kevan</t>
  </si>
  <si>
    <t>09.07.62</t>
  </si>
  <si>
    <t>Aylott</t>
  </si>
  <si>
    <t>Wayne</t>
  </si>
  <si>
    <t>29.06.46</t>
  </si>
  <si>
    <t>Avery</t>
  </si>
  <si>
    <t xml:space="preserve">Ted </t>
  </si>
  <si>
    <t>16.12.54</t>
  </si>
  <si>
    <t>22.06.56</t>
  </si>
  <si>
    <t>Atkinson</t>
  </si>
  <si>
    <t xml:space="preserve"> Nick</t>
  </si>
  <si>
    <t>22.05.61</t>
  </si>
  <si>
    <t>30.08.71</t>
  </si>
  <si>
    <t>Archer</t>
  </si>
  <si>
    <t>16.05.48</t>
  </si>
  <si>
    <t>Allen</t>
  </si>
  <si>
    <t>Joy</t>
  </si>
  <si>
    <t>11.11.44</t>
  </si>
  <si>
    <t>Trace</t>
  </si>
  <si>
    <t>18.03.69</t>
  </si>
  <si>
    <t>Adey</t>
  </si>
  <si>
    <t>09.11.80</t>
  </si>
  <si>
    <t>Farah</t>
  </si>
  <si>
    <t>11.02.64</t>
  </si>
  <si>
    <t>Ackrill</t>
  </si>
  <si>
    <t>Race 1</t>
  </si>
  <si>
    <t>Race 2</t>
  </si>
  <si>
    <t>Male Road Age Standards in H:MM:SS WMA and USATF, 2015</t>
  </si>
  <si>
    <t>Age</t>
  </si>
  <si>
    <t>5 km</t>
  </si>
  <si>
    <t>6 km</t>
  </si>
  <si>
    <t>4 Mile</t>
  </si>
  <si>
    <t>8 km</t>
  </si>
  <si>
    <t>5 Mile</t>
  </si>
  <si>
    <t>10 km</t>
  </si>
  <si>
    <t>12 km</t>
  </si>
  <si>
    <t>15 km</t>
  </si>
  <si>
    <t>10 Mile</t>
  </si>
  <si>
    <t>20 km</t>
  </si>
  <si>
    <t>H. Mar</t>
  </si>
  <si>
    <t>25 km</t>
  </si>
  <si>
    <t>30 km</t>
  </si>
  <si>
    <t>Marathon</t>
  </si>
  <si>
    <t>50 km</t>
  </si>
  <si>
    <t>50 Mile</t>
  </si>
  <si>
    <t>100 km</t>
  </si>
  <si>
    <t>150 km</t>
  </si>
  <si>
    <t>100 Mile</t>
  </si>
  <si>
    <t>200 km</t>
  </si>
  <si>
    <t>OC sec</t>
  </si>
  <si>
    <t>OC</t>
  </si>
  <si>
    <t>Sean</t>
  </si>
  <si>
    <t>Nigel</t>
  </si>
  <si>
    <t>Joe</t>
  </si>
  <si>
    <t>Davis T</t>
  </si>
  <si>
    <t>Davis S</t>
  </si>
  <si>
    <t>Jerry</t>
  </si>
  <si>
    <t>Elaine</t>
  </si>
  <si>
    <t>Sandra</t>
  </si>
  <si>
    <t>Harry</t>
  </si>
  <si>
    <t>Orville</t>
  </si>
  <si>
    <t>Karen</t>
  </si>
  <si>
    <t>Derek</t>
  </si>
  <si>
    <t>Pete</t>
  </si>
  <si>
    <t>Hanna</t>
  </si>
  <si>
    <t>Female Road Age Standards in H:MM:SS WMA and USATF, 2015</t>
  </si>
  <si>
    <t>Anne Henson</t>
  </si>
  <si>
    <t>Steed</t>
  </si>
  <si>
    <t>m</t>
  </si>
  <si>
    <t>w</t>
  </si>
  <si>
    <t>Bernadette-Marie</t>
  </si>
  <si>
    <t>Race 3</t>
  </si>
  <si>
    <t>Race 5</t>
  </si>
  <si>
    <t>Robert Jones</t>
  </si>
  <si>
    <t>Sheena</t>
  </si>
  <si>
    <t>Nikki Cowen</t>
  </si>
  <si>
    <t>Catherine</t>
  </si>
  <si>
    <t>Buntingford 10</t>
  </si>
  <si>
    <t>Stevenage Half Marathon</t>
  </si>
  <si>
    <t>Standalone 10k</t>
  </si>
  <si>
    <t>St Albans Half Marathon</t>
  </si>
  <si>
    <t>Hitchin 5k</t>
  </si>
  <si>
    <t>Craig</t>
  </si>
  <si>
    <t>David HEAL</t>
  </si>
  <si>
    <t>Craig STEPHENSON</t>
  </si>
  <si>
    <t>Helen MEIGH</t>
  </si>
  <si>
    <t>Eleanor STIDSTON</t>
  </si>
  <si>
    <t>Emma DEMPSTER</t>
  </si>
  <si>
    <t>Stuart PENDELL</t>
  </si>
  <si>
    <t>Charlotte JONES</t>
  </si>
  <si>
    <t>Sean BOWEN</t>
  </si>
  <si>
    <t>Maggie WRIGHT</t>
  </si>
  <si>
    <t>Robert DILLEY</t>
  </si>
  <si>
    <t>Richard SOMERSET</t>
  </si>
  <si>
    <t>Russell CASEY</t>
  </si>
  <si>
    <t>Peter HARVEY</t>
  </si>
  <si>
    <t>George WOODS</t>
  </si>
  <si>
    <t>Chris JONES</t>
  </si>
  <si>
    <t>Tom ROGERS</t>
  </si>
  <si>
    <t>Laura DOOGAN</t>
  </si>
  <si>
    <t>Amy ROUTLEDGE</t>
  </si>
  <si>
    <t>Dawn REDWOOD</t>
  </si>
  <si>
    <t>Neil HUME</t>
  </si>
  <si>
    <t>Louise SMITH</t>
  </si>
  <si>
    <t>Sandra WISE</t>
  </si>
  <si>
    <t>Helen JOHNSON</t>
  </si>
  <si>
    <t>Maureen STEED</t>
  </si>
  <si>
    <t>Christine Elizabeth PRESCOD</t>
  </si>
  <si>
    <t>Rob CASSERLEY</t>
  </si>
  <si>
    <t>Mick WISE</t>
  </si>
  <si>
    <t>Maggie Wright</t>
  </si>
  <si>
    <t>Dawn Redwood</t>
  </si>
  <si>
    <t>Laura Doogan</t>
  </si>
  <si>
    <t>Amy Routledge</t>
  </si>
  <si>
    <t>Christine Elizabeth Prescod</t>
  </si>
  <si>
    <t>Eleanor Stidston</t>
  </si>
  <si>
    <t>Race 4</t>
  </si>
  <si>
    <t>Race 6</t>
  </si>
  <si>
    <t>Race 7</t>
  </si>
  <si>
    <t>Race 8</t>
  </si>
  <si>
    <t>Race 9</t>
  </si>
  <si>
    <t>Race 10</t>
  </si>
  <si>
    <t>Race 11</t>
  </si>
  <si>
    <t>Race 12</t>
  </si>
  <si>
    <t>Kirsty Lemare</t>
  </si>
  <si>
    <t>Anna</t>
  </si>
  <si>
    <t>Paul Davis</t>
  </si>
  <si>
    <t>Kathryn Alford</t>
  </si>
  <si>
    <t>Karen Atkinson</t>
  </si>
  <si>
    <t>Claire Bradley</t>
  </si>
  <si>
    <t>Danny Lezer</t>
  </si>
  <si>
    <t>Ann Hayden</t>
  </si>
  <si>
    <t>Desborough</t>
  </si>
  <si>
    <t>Hajisavvi</t>
  </si>
  <si>
    <t>Burnham</t>
  </si>
  <si>
    <t>Tim</t>
  </si>
  <si>
    <t xml:space="preserve">Katy </t>
  </si>
  <si>
    <t>Healey</t>
  </si>
  <si>
    <t>Bethan</t>
  </si>
  <si>
    <t xml:space="preserve">Anna </t>
  </si>
  <si>
    <t>July</t>
  </si>
  <si>
    <t>Keane</t>
  </si>
  <si>
    <t>Paul Hajisavvi</t>
  </si>
  <si>
    <t>Jonathan Burnham</t>
  </si>
  <si>
    <t>Malcolm Down</t>
  </si>
  <si>
    <t>McClellan</t>
  </si>
  <si>
    <t>Chris Baynes</t>
  </si>
  <si>
    <t>July Keane</t>
  </si>
  <si>
    <t>Katy Healey</t>
  </si>
  <si>
    <t>Tim COOKE</t>
  </si>
  <si>
    <t>Shena LANCASTER</t>
  </si>
  <si>
    <t>Bernadette-Marie BYRNE</t>
  </si>
  <si>
    <t>James Aitchison</t>
  </si>
  <si>
    <t>Stuart Pearson</t>
  </si>
  <si>
    <t>Hannah Ahmet</t>
  </si>
  <si>
    <t>Roberta Lanaro</t>
  </si>
  <si>
    <t>Holly Casey</t>
  </si>
  <si>
    <t>Thomas Wackett</t>
  </si>
  <si>
    <t>Rachel Hickey</t>
  </si>
  <si>
    <t>Garden City Runners</t>
  </si>
  <si>
    <t>Male O40</t>
  </si>
  <si>
    <t>RES</t>
  </si>
  <si>
    <t>Senior Male</t>
  </si>
  <si>
    <t>Male O50</t>
  </si>
  <si>
    <t>Thomas</t>
  </si>
  <si>
    <t>Wackett</t>
  </si>
  <si>
    <t>Steven</t>
  </si>
  <si>
    <t>Male O60</t>
  </si>
  <si>
    <t>Female O45</t>
  </si>
  <si>
    <t>Female O55</t>
  </si>
  <si>
    <t>Male 70+</t>
  </si>
  <si>
    <t>Female 65+</t>
  </si>
  <si>
    <t>Sarah Breeden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</si>
</sst>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color rgb="FFFFFFFF"/>
      <name val="Century Gothic"/>
      <family val="2"/>
    </font>
    <font>
      <sz val="9"/>
      <color rgb="FF161616"/>
      <name val="Century Gothic"/>
      <family val="2"/>
    </font>
    <font>
      <sz val="10"/>
      <color rgb="FF141412"/>
      <name val="Arial"/>
      <family val="2"/>
    </font>
    <font>
      <b/>
      <sz val="11"/>
      <name val="Arial"/>
      <family val="2"/>
    </font>
    <font>
      <sz val="11"/>
      <color rgb="FF1414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8"/>
      <color rgb="FF66818A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rgb="FFF5FAF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7DBE3"/>
      </left>
      <right style="medium">
        <color rgb="FFC7DBE3"/>
      </right>
      <top style="medium">
        <color rgb="FFC7DBE3"/>
      </top>
      <bottom style="medium">
        <color rgb="FFC7DBE3"/>
      </bottom>
      <diagonal/>
    </border>
  </borders>
  <cellStyleXfs count="2">
    <xf numFmtId="0" fontId="0" fillId="0" borderId="0"/>
    <xf numFmtId="0" fontId="17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/>
    <xf numFmtId="0" fontId="7" fillId="0" borderId="0" xfId="0" applyFont="1"/>
    <xf numFmtId="0" fontId="1" fillId="0" borderId="0" xfId="0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0" fillId="0" borderId="0" xfId="0" applyNumberFormat="1" applyAlignment="1">
      <alignment horizontal="left"/>
    </xf>
    <xf numFmtId="16" fontId="0" fillId="0" borderId="1" xfId="0" applyNumberFormat="1" applyBorder="1" applyAlignment="1">
      <alignment horizontal="left"/>
    </xf>
    <xf numFmtId="0" fontId="7" fillId="0" borderId="0" xfId="0" applyFont="1" applyFill="1"/>
    <xf numFmtId="21" fontId="0" fillId="0" borderId="0" xfId="0" applyNumberFormat="1"/>
    <xf numFmtId="21" fontId="1" fillId="0" borderId="0" xfId="0" applyNumberFormat="1" applyFont="1"/>
    <xf numFmtId="0" fontId="11" fillId="5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1" fontId="12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protection locked="0"/>
    </xf>
    <xf numFmtId="14" fontId="15" fillId="0" borderId="0" xfId="0" applyNumberFormat="1" applyFont="1" applyFill="1" applyBorder="1" applyAlignment="1" applyProtection="1">
      <protection locked="0"/>
    </xf>
    <xf numFmtId="164" fontId="15" fillId="0" borderId="0" xfId="0" applyNumberFormat="1" applyFont="1" applyFill="1" applyBorder="1" applyAlignment="1" applyProtection="1">
      <protection locked="0"/>
    </xf>
    <xf numFmtId="14" fontId="0" fillId="0" borderId="0" xfId="0" applyNumberFormat="1"/>
    <xf numFmtId="2" fontId="0" fillId="0" borderId="0" xfId="0" applyNumberFormat="1"/>
    <xf numFmtId="14" fontId="1" fillId="0" borderId="0" xfId="0" applyNumberFormat="1" applyFont="1"/>
    <xf numFmtId="1" fontId="16" fillId="0" borderId="0" xfId="0" applyNumberFormat="1" applyFont="1"/>
    <xf numFmtId="164" fontId="1" fillId="0" borderId="0" xfId="0" applyNumberFormat="1" applyFont="1" applyFill="1" applyBorder="1" applyAlignment="1" applyProtection="1">
      <protection locked="0"/>
    </xf>
    <xf numFmtId="21" fontId="1" fillId="0" borderId="0" xfId="0" applyNumberFormat="1" applyFon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>
      <alignment horizontal="center" vertical="center" wrapText="1"/>
    </xf>
    <xf numFmtId="0" fontId="18" fillId="0" borderId="0" xfId="1" applyNumberFormat="1" applyFont="1" applyAlignment="1">
      <alignment horizontal="left"/>
    </xf>
    <xf numFmtId="0" fontId="19" fillId="0" borderId="0" xfId="1" applyNumberFormat="1" applyFont="1" applyAlignment="1"/>
    <xf numFmtId="0" fontId="19" fillId="0" borderId="4" xfId="1" applyNumberFormat="1" applyFont="1" applyBorder="1" applyAlignment="1"/>
    <xf numFmtId="0" fontId="17" fillId="0" borderId="0" xfId="1"/>
    <xf numFmtId="0" fontId="1" fillId="6" borderId="5" xfId="1" applyNumberFormat="1" applyFont="1" applyFill="1" applyBorder="1" applyAlignment="1">
      <alignment horizontal="center"/>
    </xf>
    <xf numFmtId="0" fontId="1" fillId="6" borderId="6" xfId="1" applyNumberFormat="1" applyFont="1" applyFill="1" applyBorder="1" applyAlignment="1">
      <alignment horizontal="center"/>
    </xf>
    <xf numFmtId="0" fontId="1" fillId="6" borderId="7" xfId="1" applyNumberFormat="1" applyFont="1" applyFill="1" applyBorder="1" applyAlignment="1">
      <alignment horizontal="center"/>
    </xf>
    <xf numFmtId="0" fontId="1" fillId="0" borderId="8" xfId="1" applyNumberFormat="1" applyFont="1" applyBorder="1" applyAlignment="1"/>
    <xf numFmtId="1" fontId="1" fillId="0" borderId="9" xfId="1" applyNumberFormat="1" applyFont="1" applyBorder="1" applyAlignment="1">
      <alignment horizontal="center"/>
    </xf>
    <xf numFmtId="1" fontId="1" fillId="0" borderId="10" xfId="1" applyNumberFormat="1" applyFont="1" applyBorder="1" applyAlignment="1">
      <alignment horizontal="center"/>
    </xf>
    <xf numFmtId="21" fontId="1" fillId="0" borderId="9" xfId="1" applyNumberFormat="1" applyFont="1" applyBorder="1" applyAlignment="1">
      <alignment horizontal="center"/>
    </xf>
    <xf numFmtId="21" fontId="1" fillId="0" borderId="10" xfId="1" applyNumberFormat="1" applyFont="1" applyBorder="1" applyAlignment="1">
      <alignment horizontal="center"/>
    </xf>
    <xf numFmtId="0" fontId="1" fillId="7" borderId="5" xfId="1" applyNumberFormat="1" applyFont="1" applyFill="1" applyBorder="1" applyAlignment="1">
      <alignment horizontal="center"/>
    </xf>
    <xf numFmtId="21" fontId="1" fillId="7" borderId="6" xfId="1" applyNumberFormat="1" applyFont="1" applyFill="1" applyBorder="1" applyAlignment="1">
      <alignment horizontal="center"/>
    </xf>
    <xf numFmtId="21" fontId="1" fillId="7" borderId="7" xfId="1" applyNumberFormat="1" applyFont="1" applyFill="1" applyBorder="1" applyAlignment="1">
      <alignment horizontal="center"/>
    </xf>
    <xf numFmtId="21" fontId="1" fillId="0" borderId="9" xfId="1" applyNumberFormat="1" applyFont="1" applyFill="1" applyBorder="1" applyAlignment="1">
      <alignment horizontal="center"/>
    </xf>
    <xf numFmtId="21" fontId="1" fillId="0" borderId="10" xfId="1" applyNumberFormat="1" applyFont="1" applyFill="1" applyBorder="1" applyAlignment="1">
      <alignment horizontal="center"/>
    </xf>
    <xf numFmtId="0" fontId="1" fillId="7" borderId="8" xfId="1" applyNumberFormat="1" applyFont="1" applyFill="1" applyBorder="1" applyAlignment="1">
      <alignment horizontal="center"/>
    </xf>
    <xf numFmtId="21" fontId="1" fillId="7" borderId="9" xfId="1" applyNumberFormat="1" applyFont="1" applyFill="1" applyBorder="1" applyAlignment="1">
      <alignment horizontal="center"/>
    </xf>
    <xf numFmtId="21" fontId="1" fillId="7" borderId="10" xfId="1" applyNumberFormat="1" applyFont="1" applyFill="1" applyBorder="1" applyAlignment="1">
      <alignment horizontal="center"/>
    </xf>
    <xf numFmtId="0" fontId="1" fillId="7" borderId="11" xfId="1" applyNumberFormat="1" applyFont="1" applyFill="1" applyBorder="1" applyAlignment="1">
      <alignment horizontal="center"/>
    </xf>
    <xf numFmtId="21" fontId="1" fillId="7" borderId="12" xfId="1" applyNumberFormat="1" applyFont="1" applyFill="1" applyBorder="1" applyAlignment="1">
      <alignment horizontal="center"/>
    </xf>
    <xf numFmtId="21" fontId="1" fillId="7" borderId="13" xfId="1" applyNumberFormat="1" applyFont="1" applyFill="1" applyBorder="1" applyAlignment="1">
      <alignment horizontal="center"/>
    </xf>
    <xf numFmtId="1" fontId="1" fillId="0" borderId="8" xfId="1" applyNumberFormat="1" applyFont="1" applyBorder="1" applyAlignment="1"/>
    <xf numFmtId="0" fontId="1" fillId="0" borderId="9" xfId="1" applyNumberFormat="1" applyFont="1" applyBorder="1" applyAlignment="1"/>
    <xf numFmtId="21" fontId="1" fillId="7" borderId="5" xfId="1" applyNumberFormat="1" applyFont="1" applyFill="1" applyBorder="1" applyAlignment="1">
      <alignment horizontal="center"/>
    </xf>
    <xf numFmtId="21" fontId="1" fillId="0" borderId="8" xfId="1" applyNumberFormat="1" applyFont="1" applyBorder="1" applyAlignment="1">
      <alignment horizontal="center"/>
    </xf>
    <xf numFmtId="21" fontId="1" fillId="7" borderId="8" xfId="1" applyNumberFormat="1" applyFont="1" applyFill="1" applyBorder="1" applyAlignment="1">
      <alignment horizontal="center"/>
    </xf>
    <xf numFmtId="21" fontId="1" fillId="7" borderId="11" xfId="1" applyNumberFormat="1" applyFont="1" applyFill="1" applyBorder="1" applyAlignment="1">
      <alignment horizontal="center"/>
    </xf>
    <xf numFmtId="20" fontId="6" fillId="0" borderId="0" xfId="0" applyNumberFormat="1" applyFont="1" applyAlignment="1">
      <alignment wrapText="1"/>
    </xf>
    <xf numFmtId="0" fontId="8" fillId="0" borderId="14" xfId="0" applyFont="1" applyFill="1" applyBorder="1" applyAlignment="1">
      <alignment vertical="center"/>
    </xf>
    <xf numFmtId="45" fontId="0" fillId="0" borderId="0" xfId="0" applyNumberFormat="1"/>
    <xf numFmtId="10" fontId="20" fillId="8" borderId="15" xfId="0" applyNumberFormat="1" applyFont="1" applyFill="1" applyBorder="1" applyAlignment="1">
      <alignment vertical="center" wrapText="1"/>
    </xf>
    <xf numFmtId="10" fontId="20" fillId="8" borderId="0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11" fillId="2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9" borderId="1" xfId="0" applyFont="1" applyFill="1" applyBorder="1" applyAlignment="1">
      <alignment vertical="center"/>
    </xf>
    <xf numFmtId="1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6"/>
  <sheetViews>
    <sheetView topLeftCell="C1" workbookViewId="0">
      <selection activeCell="F3" sqref="F3"/>
    </sheetView>
  </sheetViews>
  <sheetFormatPr defaultColWidth="9.140625" defaultRowHeight="12.75" x14ac:dyDescent="0.2"/>
  <cols>
    <col min="1" max="2" width="5.28515625" style="3" hidden="1" customWidth="1"/>
    <col min="3" max="3" width="17.85546875" style="9" customWidth="1"/>
    <col min="4" max="6" width="11.85546875" style="3" customWidth="1"/>
    <col min="7" max="7" width="9.140625" style="3" customWidth="1"/>
    <col min="8" max="8" width="7.85546875" style="3" customWidth="1"/>
    <col min="9" max="9" width="16.7109375" style="3" customWidth="1"/>
    <col min="10" max="10" width="16.28515625" style="3" bestFit="1" customWidth="1"/>
    <col min="11" max="16384" width="9.140625" style="3"/>
  </cols>
  <sheetData>
    <row r="1" spans="1:16" x14ac:dyDescent="0.2">
      <c r="A1" s="11"/>
      <c r="E1" s="68"/>
      <c r="K1" s="68"/>
    </row>
    <row r="3" spans="1:16" x14ac:dyDescent="0.2">
      <c r="A3"/>
      <c r="B3"/>
      <c r="C3" s="1" t="s">
        <v>5</v>
      </c>
      <c r="D3">
        <v>40</v>
      </c>
      <c r="E3" s="31">
        <v>4.1203703703703708E-2</v>
      </c>
      <c r="F3" s="64">
        <f>VLOOKUP(C3,DOB!$C:$M,6,FALSE)/E3%</f>
        <v>77.050561797752792</v>
      </c>
      <c r="G3"/>
      <c r="H3"/>
      <c r="I3" s="1" t="s">
        <v>54</v>
      </c>
      <c r="J3">
        <v>40</v>
      </c>
      <c r="K3" s="32">
        <v>5.4027777777777779E-2</v>
      </c>
      <c r="L3" s="64">
        <f>VLOOKUP(I3,DOB!$C:$M,6,FALSE)/K3%</f>
        <v>71.293916023993148</v>
      </c>
    </row>
    <row r="4" spans="1:16" ht="15" x14ac:dyDescent="0.25">
      <c r="A4"/>
      <c r="B4" s="17"/>
      <c r="C4" s="1" t="s">
        <v>7</v>
      </c>
      <c r="D4">
        <v>39</v>
      </c>
      <c r="E4" s="31">
        <v>4.2754629629629635E-2</v>
      </c>
      <c r="F4" s="64">
        <f>VLOOKUP(C4,DOB!$C:$M,6,FALSE)/E4%</f>
        <v>77.964266377910107</v>
      </c>
      <c r="G4" s="1"/>
      <c r="H4"/>
      <c r="I4" s="1" t="s">
        <v>871</v>
      </c>
      <c r="J4">
        <v>39</v>
      </c>
      <c r="K4" s="32">
        <v>5.7615740740740738E-2</v>
      </c>
      <c r="L4" s="64">
        <f>VLOOKUP(I4,DOB!$C:$M,6,FALSE)/K4%</f>
        <v>78.967456809963835</v>
      </c>
    </row>
    <row r="5" spans="1:16" x14ac:dyDescent="0.2">
      <c r="A5"/>
      <c r="B5"/>
      <c r="C5" s="1" t="s">
        <v>16</v>
      </c>
      <c r="D5">
        <v>38</v>
      </c>
      <c r="E5" s="31">
        <v>4.494212962962963E-2</v>
      </c>
      <c r="F5" s="64">
        <f>VLOOKUP(C5,DOB!$C:$M,6,FALSE)/E5%</f>
        <v>74.16945660571723</v>
      </c>
      <c r="G5"/>
      <c r="H5"/>
      <c r="I5" s="1" t="s">
        <v>195</v>
      </c>
      <c r="J5">
        <v>38</v>
      </c>
      <c r="K5" s="32">
        <v>6.2164351851851853E-2</v>
      </c>
      <c r="L5" s="64">
        <f>VLOOKUP(I5,DOB!$C:$M,6,FALSE)/K5%</f>
        <v>58.29454477750884</v>
      </c>
      <c r="M5" s="1"/>
      <c r="N5" s="1"/>
      <c r="O5" s="1"/>
    </row>
    <row r="6" spans="1:16" x14ac:dyDescent="0.2">
      <c r="A6"/>
      <c r="B6"/>
      <c r="C6" s="1" t="s">
        <v>11</v>
      </c>
      <c r="D6">
        <v>37</v>
      </c>
      <c r="E6" s="31">
        <v>4.5682870370370367E-2</v>
      </c>
      <c r="F6" s="64">
        <f>VLOOKUP(C6,DOB!$C:$M,6,FALSE)/E6%</f>
        <v>75.500380035469988</v>
      </c>
      <c r="G6"/>
      <c r="H6"/>
      <c r="I6" s="1" t="s">
        <v>43</v>
      </c>
      <c r="J6">
        <v>37</v>
      </c>
      <c r="K6" s="32">
        <v>6.2581018518518508E-2</v>
      </c>
      <c r="L6" s="64">
        <f>VLOOKUP(I6,DOB!$C:$M,6,FALSE)/K6%</f>
        <v>63.806177177732572</v>
      </c>
      <c r="M6" s="1"/>
      <c r="N6" s="1"/>
      <c r="O6" s="1"/>
    </row>
    <row r="7" spans="1:16" x14ac:dyDescent="0.2">
      <c r="A7"/>
      <c r="B7"/>
      <c r="C7" s="1" t="s">
        <v>3</v>
      </c>
      <c r="D7">
        <v>36</v>
      </c>
      <c r="E7" s="31">
        <v>4.6041666666666668E-2</v>
      </c>
      <c r="F7" s="64">
        <f>VLOOKUP(C7,DOB!$C:$M,6,FALSE)/E7%</f>
        <v>73.026646556058324</v>
      </c>
      <c r="G7" s="31"/>
      <c r="H7"/>
      <c r="I7" s="1" t="s">
        <v>50</v>
      </c>
      <c r="J7">
        <v>36</v>
      </c>
      <c r="K7" s="32">
        <v>7.2337962962962965E-2</v>
      </c>
      <c r="L7" s="64">
        <f>VLOOKUP(I7,DOB!$C:$M,6,FALSE)/K7%</f>
        <v>65.631999999999991</v>
      </c>
      <c r="M7" s="1"/>
      <c r="N7" s="1"/>
      <c r="O7" s="1"/>
    </row>
    <row r="8" spans="1:16" x14ac:dyDescent="0.2">
      <c r="A8"/>
      <c r="B8"/>
      <c r="C8" s="1" t="s">
        <v>8</v>
      </c>
      <c r="D8">
        <v>35</v>
      </c>
      <c r="E8" s="31">
        <v>4.6064814814814815E-2</v>
      </c>
      <c r="F8" s="64">
        <f>VLOOKUP(C8,DOB!$C:$M,6,FALSE)/E8%</f>
        <v>75.527638190954761</v>
      </c>
      <c r="G8"/>
      <c r="H8"/>
      <c r="I8" s="1" t="s">
        <v>47</v>
      </c>
      <c r="J8">
        <v>35</v>
      </c>
      <c r="K8" s="32">
        <v>7.4456018518518519E-2</v>
      </c>
      <c r="L8" s="64">
        <f>VLOOKUP(I8,DOB!$C:$M,6,FALSE)/K8%</f>
        <v>59.443494481579357</v>
      </c>
      <c r="M8" s="1"/>
      <c r="N8" s="1"/>
      <c r="O8" s="1"/>
    </row>
    <row r="9" spans="1:16" ht="15" x14ac:dyDescent="0.25">
      <c r="A9" s="17"/>
      <c r="B9" s="17"/>
      <c r="C9" s="1" t="s">
        <v>98</v>
      </c>
      <c r="D9">
        <v>34</v>
      </c>
      <c r="E9" s="31">
        <v>4.6967592592592589E-2</v>
      </c>
      <c r="F9" s="64">
        <f>VLOOKUP(C9,DOB!$C:$M,6,FALSE)/E9%</f>
        <v>67.102020699852147</v>
      </c>
      <c r="G9"/>
      <c r="H9"/>
      <c r="I9" s="1" t="s">
        <v>76</v>
      </c>
      <c r="J9">
        <v>34</v>
      </c>
      <c r="K9" s="32">
        <v>7.6030092592592594E-2</v>
      </c>
      <c r="L9" s="64">
        <f>VLOOKUP(I9,DOB!$C:$M,6,FALSE)/K9%</f>
        <v>45.075353935149941</v>
      </c>
      <c r="M9" s="1"/>
      <c r="N9" s="1"/>
      <c r="O9" s="1"/>
    </row>
    <row r="10" spans="1:16" x14ac:dyDescent="0.2">
      <c r="A10"/>
      <c r="B10" s="1"/>
      <c r="C10" s="1" t="s">
        <v>205</v>
      </c>
      <c r="D10">
        <v>33</v>
      </c>
      <c r="E10" s="32">
        <v>4.8865740740740737E-2</v>
      </c>
      <c r="F10" s="64">
        <f>VLOOKUP(C10,DOB!$C:$M,6,FALSE)/E10%</f>
        <v>66.011369019422077</v>
      </c>
      <c r="G10"/>
      <c r="H10"/>
      <c r="I10"/>
      <c r="J10">
        <v>33</v>
      </c>
      <c r="K10" s="1"/>
      <c r="L10" s="1"/>
      <c r="M10" s="1"/>
      <c r="N10" s="1"/>
      <c r="O10" s="1"/>
    </row>
    <row r="11" spans="1:16" x14ac:dyDescent="0.2">
      <c r="A11"/>
      <c r="B11"/>
      <c r="C11" s="1" t="s">
        <v>9</v>
      </c>
      <c r="D11">
        <v>32</v>
      </c>
      <c r="E11" s="31">
        <v>4.9803240740740738E-2</v>
      </c>
      <c r="F11" s="64">
        <f>VLOOKUP(C11,DOB!$C:$M,6,FALSE)/E11%</f>
        <v>61.584940739019288</v>
      </c>
      <c r="G11"/>
      <c r="H11"/>
      <c r="I11"/>
      <c r="J11">
        <v>32</v>
      </c>
      <c r="K11" s="1"/>
      <c r="L11" s="1"/>
      <c r="M11" s="1"/>
      <c r="N11" s="1"/>
      <c r="P11" s="1"/>
    </row>
    <row r="12" spans="1:16" ht="15" x14ac:dyDescent="0.25">
      <c r="A12" s="17"/>
      <c r="B12" s="17"/>
      <c r="C12" s="1" t="s">
        <v>25</v>
      </c>
      <c r="D12">
        <v>31</v>
      </c>
      <c r="E12" s="31">
        <v>5.0509259259259254E-2</v>
      </c>
      <c r="F12" s="64">
        <f>VLOOKUP(C12,DOB!$C:$M,6,FALSE)/E12%</f>
        <v>63.35930339138406</v>
      </c>
      <c r="G12"/>
      <c r="H12"/>
      <c r="I12"/>
      <c r="J12">
        <v>31</v>
      </c>
      <c r="K12" s="1"/>
      <c r="L12" s="1"/>
      <c r="M12" s="1"/>
      <c r="N12" s="1"/>
      <c r="P12" s="1"/>
    </row>
    <row r="13" spans="1:16" x14ac:dyDescent="0.2">
      <c r="A13"/>
      <c r="B13"/>
      <c r="C13" s="1" t="s">
        <v>132</v>
      </c>
      <c r="D13">
        <v>30</v>
      </c>
      <c r="E13" s="31">
        <v>5.2118055555555563E-2</v>
      </c>
      <c r="F13" s="64">
        <f>VLOOKUP(C13,DOB!$C:$M,6,FALSE)/E13%</f>
        <v>62.913613146791022</v>
      </c>
      <c r="G13"/>
      <c r="H13"/>
      <c r="I13"/>
      <c r="J13">
        <v>30</v>
      </c>
      <c r="K13" s="1"/>
      <c r="L13" s="1"/>
      <c r="M13" s="1"/>
      <c r="N13" s="1"/>
      <c r="P13" s="1"/>
    </row>
    <row r="14" spans="1:16" x14ac:dyDescent="0.2">
      <c r="A14"/>
      <c r="B14"/>
      <c r="C14" s="1" t="s">
        <v>116</v>
      </c>
      <c r="D14">
        <v>29</v>
      </c>
      <c r="E14" s="31">
        <v>5.378472222222222E-2</v>
      </c>
      <c r="F14" s="64">
        <f>VLOOKUP(C14,DOB!$C:$M,6,FALSE)/E14%</f>
        <v>57.026038304282338</v>
      </c>
      <c r="G14"/>
      <c r="H14"/>
      <c r="I14"/>
      <c r="J14">
        <v>29</v>
      </c>
      <c r="K14" s="1"/>
      <c r="L14" s="1"/>
      <c r="M14" s="1"/>
      <c r="N14" s="1"/>
      <c r="P14" s="1"/>
    </row>
    <row r="15" spans="1:16" x14ac:dyDescent="0.2">
      <c r="A15"/>
      <c r="B15"/>
      <c r="C15" s="1" t="s">
        <v>212</v>
      </c>
      <c r="D15">
        <v>28</v>
      </c>
      <c r="E15" s="31">
        <v>5.7893518518518518E-2</v>
      </c>
      <c r="F15" s="64">
        <f>VLOOKUP(C15,DOB!$C:$M,6,FALSE)/E15%</f>
        <v>59.076369452219119</v>
      </c>
      <c r="G15"/>
      <c r="H15"/>
      <c r="I15"/>
      <c r="J15">
        <v>28</v>
      </c>
      <c r="K15" s="1"/>
      <c r="L15" s="1"/>
      <c r="M15" s="1"/>
      <c r="N15" s="1"/>
      <c r="P15" s="1"/>
    </row>
    <row r="16" spans="1:16" x14ac:dyDescent="0.2">
      <c r="A16"/>
      <c r="B16"/>
      <c r="C16" s="1" t="s">
        <v>105</v>
      </c>
      <c r="D16">
        <v>27</v>
      </c>
      <c r="E16" s="31">
        <v>5.8344907407407408E-2</v>
      </c>
      <c r="F16" s="64">
        <f>VLOOKUP(C16,DOB!$C:$M,6,FALSE)/E16%</f>
        <v>59.631025590160675</v>
      </c>
      <c r="G16"/>
      <c r="H16"/>
      <c r="I16"/>
      <c r="J16">
        <v>27</v>
      </c>
      <c r="K16" s="1"/>
      <c r="L16" s="1"/>
      <c r="M16" s="1"/>
      <c r="N16" s="1"/>
      <c r="O16" s="1"/>
    </row>
    <row r="17" spans="1:16" x14ac:dyDescent="0.2">
      <c r="A17"/>
      <c r="B17"/>
      <c r="C17" s="1" t="s">
        <v>34</v>
      </c>
      <c r="D17">
        <v>26</v>
      </c>
      <c r="E17" s="31">
        <v>5.9027777777777783E-2</v>
      </c>
      <c r="F17" s="64">
        <f>VLOOKUP(C17,DOB!$C:$M,6,FALSE)/E17%</f>
        <v>57.941176470588239</v>
      </c>
      <c r="G17"/>
      <c r="H17"/>
      <c r="I17"/>
      <c r="J17">
        <v>26</v>
      </c>
      <c r="K17" s="1"/>
      <c r="L17" s="13"/>
      <c r="M17" s="1"/>
      <c r="N17" s="13"/>
      <c r="O17" s="1"/>
      <c r="P17" s="1"/>
    </row>
    <row r="18" spans="1:16" x14ac:dyDescent="0.2">
      <c r="A18"/>
      <c r="B18"/>
      <c r="C18" s="1" t="s">
        <v>113</v>
      </c>
      <c r="D18">
        <v>25</v>
      </c>
      <c r="E18" s="31">
        <v>6.008101851851852E-2</v>
      </c>
      <c r="F18" s="64">
        <f>VLOOKUP(C18,DOB!$C:$M,6,FALSE)/E18%</f>
        <v>64.110961279136973</v>
      </c>
      <c r="G18"/>
      <c r="H18"/>
      <c r="I18"/>
      <c r="J18">
        <v>25</v>
      </c>
      <c r="O18" s="1"/>
      <c r="P18" s="1"/>
    </row>
    <row r="19" spans="1:16" x14ac:dyDescent="0.2">
      <c r="A19" s="14"/>
      <c r="C19" s="7" t="s">
        <v>14</v>
      </c>
      <c r="D19">
        <v>24</v>
      </c>
      <c r="E19" s="31">
        <v>6.4097222222222222E-2</v>
      </c>
      <c r="F19" s="64">
        <f>VLOOKUP(C19,DOB!$C:$M,6,FALSE)/E19%</f>
        <v>65.14987360057782</v>
      </c>
      <c r="H19" s="13"/>
      <c r="J19">
        <v>24</v>
      </c>
      <c r="O19" s="1"/>
      <c r="P19" s="1"/>
    </row>
    <row r="20" spans="1:16" x14ac:dyDescent="0.2">
      <c r="C20" s="7" t="s">
        <v>20</v>
      </c>
      <c r="D20">
        <v>23</v>
      </c>
      <c r="E20" s="31">
        <v>6.6458333333333341E-2</v>
      </c>
      <c r="F20" s="64">
        <f>VLOOKUP(C20,DOB!$C:$M,6,FALSE)/E20%</f>
        <v>58.481365377917093</v>
      </c>
      <c r="H20" s="13"/>
      <c r="J20">
        <v>23</v>
      </c>
      <c r="O20" s="1"/>
      <c r="P20" s="1"/>
    </row>
    <row r="21" spans="1:16" x14ac:dyDescent="0.2">
      <c r="A21" s="13"/>
      <c r="B21" s="13"/>
      <c r="C21" s="12" t="s">
        <v>69</v>
      </c>
      <c r="D21">
        <v>22</v>
      </c>
      <c r="E21" s="31">
        <v>6.8553240740740748E-2</v>
      </c>
      <c r="F21" s="64">
        <f>VLOOKUP(C21,DOB!$C:$M,6,FALSE)/E21%</f>
        <v>58.4163430693905</v>
      </c>
      <c r="G21" s="1"/>
      <c r="J21">
        <v>22</v>
      </c>
    </row>
    <row r="22" spans="1:16" x14ac:dyDescent="0.2">
      <c r="A22" s="13"/>
      <c r="B22" s="13"/>
      <c r="C22" s="12" t="s">
        <v>30</v>
      </c>
      <c r="D22">
        <v>21</v>
      </c>
      <c r="E22" s="31">
        <v>7.4328703703703702E-2</v>
      </c>
      <c r="F22" s="64">
        <f>VLOOKUP(C22,DOB!$C:$M,6,FALSE)/E22%</f>
        <v>51.292432264092184</v>
      </c>
      <c r="G22" s="1"/>
      <c r="J22">
        <v>21</v>
      </c>
    </row>
    <row r="23" spans="1:16" x14ac:dyDescent="0.2">
      <c r="A23" s="13"/>
      <c r="B23" s="13"/>
      <c r="C23" s="12"/>
      <c r="D23">
        <v>20</v>
      </c>
      <c r="E23"/>
      <c r="F23" s="64"/>
      <c r="G23" s="1"/>
      <c r="J23">
        <v>20</v>
      </c>
    </row>
    <row r="24" spans="1:16" x14ac:dyDescent="0.2">
      <c r="C24" s="7"/>
      <c r="D24">
        <v>19</v>
      </c>
      <c r="E24"/>
      <c r="F24" s="64"/>
      <c r="J24">
        <v>19</v>
      </c>
    </row>
    <row r="25" spans="1:16" x14ac:dyDescent="0.2">
      <c r="C25" s="7"/>
      <c r="D25">
        <v>18</v>
      </c>
      <c r="E25"/>
      <c r="F25" s="64"/>
      <c r="J25">
        <v>18</v>
      </c>
    </row>
    <row r="26" spans="1:16" x14ac:dyDescent="0.2">
      <c r="C26" s="7"/>
      <c r="D26">
        <v>17</v>
      </c>
      <c r="E26"/>
      <c r="F26" s="64"/>
      <c r="J26">
        <v>17</v>
      </c>
    </row>
    <row r="27" spans="1:16" x14ac:dyDescent="0.2">
      <c r="C27" s="7"/>
      <c r="D27">
        <v>16</v>
      </c>
      <c r="E27"/>
      <c r="F27" s="64"/>
      <c r="J27">
        <v>16</v>
      </c>
    </row>
    <row r="28" spans="1:16" x14ac:dyDescent="0.2">
      <c r="C28" s="7"/>
      <c r="D28">
        <v>15</v>
      </c>
      <c r="E28"/>
      <c r="F28" s="64"/>
      <c r="J28">
        <v>15</v>
      </c>
    </row>
    <row r="29" spans="1:16" x14ac:dyDescent="0.2">
      <c r="C29" s="7"/>
      <c r="D29">
        <v>14</v>
      </c>
      <c r="E29"/>
      <c r="F29" s="64"/>
      <c r="J29">
        <v>14</v>
      </c>
    </row>
    <row r="30" spans="1:16" x14ac:dyDescent="0.2">
      <c r="C30" s="7"/>
      <c r="D30">
        <v>13</v>
      </c>
      <c r="E30"/>
      <c r="F30" s="64"/>
      <c r="J30">
        <v>13</v>
      </c>
    </row>
    <row r="31" spans="1:16" x14ac:dyDescent="0.2">
      <c r="C31" s="7"/>
      <c r="D31">
        <v>12</v>
      </c>
      <c r="E31"/>
      <c r="F31" s="64"/>
      <c r="J31">
        <v>12</v>
      </c>
    </row>
    <row r="32" spans="1:16" x14ac:dyDescent="0.2">
      <c r="C32" s="7"/>
      <c r="D32">
        <v>11</v>
      </c>
      <c r="E32"/>
      <c r="F32" s="64"/>
      <c r="J32">
        <v>11</v>
      </c>
    </row>
    <row r="33" spans="1:10" x14ac:dyDescent="0.2">
      <c r="C33" s="7"/>
      <c r="D33">
        <v>10</v>
      </c>
      <c r="E33"/>
      <c r="F33" s="64"/>
      <c r="J33">
        <v>10</v>
      </c>
    </row>
    <row r="34" spans="1:10" x14ac:dyDescent="0.2">
      <c r="C34" s="3"/>
      <c r="D34">
        <v>9</v>
      </c>
      <c r="E34"/>
      <c r="F34" s="64"/>
      <c r="J34">
        <v>9</v>
      </c>
    </row>
    <row r="35" spans="1:10" s="10" customFormat="1" x14ac:dyDescent="0.2">
      <c r="A35" s="3"/>
      <c r="B35" s="3"/>
      <c r="C35" s="3"/>
      <c r="D35">
        <v>8</v>
      </c>
      <c r="E35"/>
      <c r="F35" s="64"/>
      <c r="J35">
        <v>8</v>
      </c>
    </row>
    <row r="36" spans="1:10" s="10" customFormat="1" x14ac:dyDescent="0.2">
      <c r="D36">
        <v>7</v>
      </c>
      <c r="E36"/>
      <c r="F36" s="64"/>
      <c r="J36">
        <v>7</v>
      </c>
    </row>
    <row r="37" spans="1:10" s="10" customFormat="1" x14ac:dyDescent="0.2">
      <c r="D37">
        <v>6</v>
      </c>
      <c r="E37"/>
      <c r="F37" s="64"/>
      <c r="J37">
        <v>6</v>
      </c>
    </row>
    <row r="38" spans="1:10" s="10" customFormat="1" x14ac:dyDescent="0.2">
      <c r="D38">
        <v>5</v>
      </c>
      <c r="E38"/>
      <c r="F38" s="64"/>
      <c r="J38">
        <v>5</v>
      </c>
    </row>
    <row r="39" spans="1:10" s="10" customFormat="1" x14ac:dyDescent="0.2">
      <c r="D39">
        <v>4</v>
      </c>
      <c r="E39"/>
      <c r="F39" s="64"/>
      <c r="J39">
        <v>4</v>
      </c>
    </row>
    <row r="40" spans="1:10" s="10" customFormat="1" x14ac:dyDescent="0.2">
      <c r="D40">
        <v>3</v>
      </c>
      <c r="E40"/>
      <c r="F40" s="64"/>
      <c r="J40">
        <v>3</v>
      </c>
    </row>
    <row r="41" spans="1:10" s="10" customFormat="1" x14ac:dyDescent="0.2">
      <c r="D41">
        <v>2</v>
      </c>
      <c r="E41"/>
      <c r="F41" s="64"/>
      <c r="J41">
        <v>2</v>
      </c>
    </row>
    <row r="42" spans="1:10" s="10" customFormat="1" x14ac:dyDescent="0.2">
      <c r="D42">
        <v>1</v>
      </c>
      <c r="E42"/>
      <c r="F42" s="64"/>
      <c r="J42">
        <v>1</v>
      </c>
    </row>
    <row r="43" spans="1:10" s="10" customFormat="1" x14ac:dyDescent="0.2"/>
    <row r="44" spans="1:10" s="10" customFormat="1" x14ac:dyDescent="0.2">
      <c r="C44" s="10">
        <f>COUNTA(C3:C43)</f>
        <v>20</v>
      </c>
      <c r="I44" s="10">
        <f>COUNTA(I3:I43)</f>
        <v>7</v>
      </c>
    </row>
    <row r="45" spans="1:10" s="10" customFormat="1" x14ac:dyDescent="0.2"/>
    <row r="46" spans="1:10" s="10" customFormat="1" x14ac:dyDescent="0.2"/>
    <row r="47" spans="1:10" s="10" customFormat="1" x14ac:dyDescent="0.2"/>
    <row r="48" spans="1:10" s="10" customFormat="1" x14ac:dyDescent="0.2"/>
    <row r="49" spans="1:6" s="10" customFormat="1" x14ac:dyDescent="0.2"/>
    <row r="50" spans="1:6" s="10" customFormat="1" x14ac:dyDescent="0.2"/>
    <row r="51" spans="1:6" s="10" customFormat="1" x14ac:dyDescent="0.2"/>
    <row r="52" spans="1:6" s="10" customFormat="1" x14ac:dyDescent="0.2"/>
    <row r="53" spans="1:6" s="10" customFormat="1" x14ac:dyDescent="0.2"/>
    <row r="54" spans="1:6" s="10" customFormat="1" x14ac:dyDescent="0.2"/>
    <row r="55" spans="1:6" s="10" customFormat="1" x14ac:dyDescent="0.2"/>
    <row r="56" spans="1:6" x14ac:dyDescent="0.2">
      <c r="A56" s="10"/>
      <c r="B56" s="10"/>
      <c r="C56" s="10"/>
      <c r="D56" s="10"/>
      <c r="E56" s="10"/>
      <c r="F56" s="10"/>
    </row>
  </sheetData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2:H44"/>
  <sheetViews>
    <sheetView topLeftCell="A2" workbookViewId="0">
      <selection activeCell="C3" sqref="C3"/>
    </sheetView>
  </sheetViews>
  <sheetFormatPr defaultRowHeight="12.75" x14ac:dyDescent="0.2"/>
  <cols>
    <col min="3" max="3" width="16" bestFit="1" customWidth="1"/>
    <col min="4" max="4" width="7.5703125" customWidth="1"/>
    <col min="5" max="5" width="29.7109375" customWidth="1"/>
    <col min="7" max="7" width="14.7109375" bestFit="1" customWidth="1"/>
  </cols>
  <sheetData>
    <row r="2" spans="3:8" ht="13.5" thickBot="1" x14ac:dyDescent="0.25"/>
    <row r="3" spans="3:8" ht="26.25" thickBot="1" x14ac:dyDescent="0.25">
      <c r="C3" s="107" t="s">
        <v>907</v>
      </c>
      <c r="D3">
        <v>40</v>
      </c>
      <c r="G3" s="34" t="s">
        <v>955</v>
      </c>
      <c r="H3">
        <v>40</v>
      </c>
    </row>
    <row r="4" spans="3:8" ht="26.25" thickBot="1" x14ac:dyDescent="0.25">
      <c r="C4" s="33" t="s">
        <v>902</v>
      </c>
      <c r="D4">
        <v>39</v>
      </c>
      <c r="G4" s="33" t="s">
        <v>956</v>
      </c>
      <c r="H4">
        <v>39</v>
      </c>
    </row>
    <row r="5" spans="3:8" ht="13.5" thickBot="1" x14ac:dyDescent="0.25">
      <c r="C5" s="34" t="s">
        <v>899</v>
      </c>
      <c r="D5">
        <v>38</v>
      </c>
      <c r="G5" s="1"/>
      <c r="H5">
        <v>38</v>
      </c>
    </row>
    <row r="6" spans="3:8" ht="13.5" thickBot="1" x14ac:dyDescent="0.25">
      <c r="C6" s="33" t="s">
        <v>900</v>
      </c>
      <c r="D6">
        <v>37</v>
      </c>
      <c r="G6" s="1"/>
      <c r="H6">
        <v>37</v>
      </c>
    </row>
    <row r="7" spans="3:8" ht="26.25" thickBot="1" x14ac:dyDescent="0.25">
      <c r="C7" s="34" t="s">
        <v>898</v>
      </c>
      <c r="D7">
        <v>36</v>
      </c>
      <c r="H7">
        <v>36</v>
      </c>
    </row>
    <row r="8" spans="3:8" x14ac:dyDescent="0.2">
      <c r="C8" s="33" t="s">
        <v>954</v>
      </c>
      <c r="D8">
        <v>35</v>
      </c>
      <c r="H8">
        <v>35</v>
      </c>
    </row>
    <row r="9" spans="3:8" x14ac:dyDescent="0.2">
      <c r="D9">
        <v>34</v>
      </c>
      <c r="H9">
        <v>34</v>
      </c>
    </row>
    <row r="10" spans="3:8" x14ac:dyDescent="0.2">
      <c r="D10">
        <v>33</v>
      </c>
      <c r="H10">
        <v>33</v>
      </c>
    </row>
    <row r="11" spans="3:8" x14ac:dyDescent="0.2">
      <c r="D11">
        <v>32</v>
      </c>
      <c r="H11">
        <v>32</v>
      </c>
    </row>
    <row r="12" spans="3:8" x14ac:dyDescent="0.2">
      <c r="D12">
        <v>31</v>
      </c>
      <c r="H12">
        <v>31</v>
      </c>
    </row>
    <row r="13" spans="3:8" x14ac:dyDescent="0.2">
      <c r="D13">
        <v>30</v>
      </c>
      <c r="H13">
        <v>30</v>
      </c>
    </row>
    <row r="14" spans="3:8" x14ac:dyDescent="0.2">
      <c r="D14">
        <v>29</v>
      </c>
      <c r="H14">
        <v>29</v>
      </c>
    </row>
    <row r="15" spans="3:8" x14ac:dyDescent="0.2">
      <c r="D15">
        <v>28</v>
      </c>
      <c r="H15">
        <v>28</v>
      </c>
    </row>
    <row r="16" spans="3:8" x14ac:dyDescent="0.2">
      <c r="D16">
        <v>27</v>
      </c>
      <c r="H16">
        <v>27</v>
      </c>
    </row>
    <row r="17" spans="4:8" x14ac:dyDescent="0.2">
      <c r="D17">
        <v>26</v>
      </c>
      <c r="H17">
        <v>26</v>
      </c>
    </row>
    <row r="18" spans="4:8" x14ac:dyDescent="0.2">
      <c r="D18">
        <v>25</v>
      </c>
      <c r="H18">
        <v>25</v>
      </c>
    </row>
    <row r="19" spans="4:8" x14ac:dyDescent="0.2">
      <c r="D19">
        <v>24</v>
      </c>
      <c r="H19">
        <v>24</v>
      </c>
    </row>
    <row r="20" spans="4:8" x14ac:dyDescent="0.2">
      <c r="D20">
        <v>23</v>
      </c>
      <c r="H20">
        <v>23</v>
      </c>
    </row>
    <row r="21" spans="4:8" x14ac:dyDescent="0.2">
      <c r="D21">
        <v>22</v>
      </c>
      <c r="H21">
        <v>22</v>
      </c>
    </row>
    <row r="22" spans="4:8" x14ac:dyDescent="0.2">
      <c r="D22">
        <v>21</v>
      </c>
      <c r="H22">
        <v>21</v>
      </c>
    </row>
    <row r="23" spans="4:8" x14ac:dyDescent="0.2">
      <c r="D23">
        <v>20</v>
      </c>
      <c r="H23">
        <v>20</v>
      </c>
    </row>
    <row r="24" spans="4:8" x14ac:dyDescent="0.2">
      <c r="D24">
        <v>19</v>
      </c>
      <c r="H24">
        <v>19</v>
      </c>
    </row>
    <row r="25" spans="4:8" x14ac:dyDescent="0.2">
      <c r="D25">
        <v>18</v>
      </c>
      <c r="H25">
        <v>18</v>
      </c>
    </row>
    <row r="26" spans="4:8" x14ac:dyDescent="0.2">
      <c r="D26">
        <v>17</v>
      </c>
      <c r="H26">
        <v>17</v>
      </c>
    </row>
    <row r="27" spans="4:8" x14ac:dyDescent="0.2">
      <c r="D27">
        <v>16</v>
      </c>
      <c r="H27">
        <v>16</v>
      </c>
    </row>
    <row r="28" spans="4:8" x14ac:dyDescent="0.2">
      <c r="D28">
        <v>15</v>
      </c>
      <c r="H28">
        <v>15</v>
      </c>
    </row>
    <row r="29" spans="4:8" x14ac:dyDescent="0.2">
      <c r="D29">
        <v>14</v>
      </c>
      <c r="H29">
        <v>14</v>
      </c>
    </row>
    <row r="30" spans="4:8" x14ac:dyDescent="0.2">
      <c r="D30">
        <v>13</v>
      </c>
      <c r="H30">
        <v>13</v>
      </c>
    </row>
    <row r="31" spans="4:8" x14ac:dyDescent="0.2">
      <c r="D31">
        <v>12</v>
      </c>
      <c r="H31">
        <v>12</v>
      </c>
    </row>
    <row r="32" spans="4:8" x14ac:dyDescent="0.2">
      <c r="D32">
        <v>11</v>
      </c>
      <c r="H32">
        <v>11</v>
      </c>
    </row>
    <row r="33" spans="3:8" x14ac:dyDescent="0.2">
      <c r="D33">
        <v>10</v>
      </c>
      <c r="H33">
        <v>10</v>
      </c>
    </row>
    <row r="34" spans="3:8" x14ac:dyDescent="0.2">
      <c r="D34">
        <v>9</v>
      </c>
      <c r="H34">
        <v>9</v>
      </c>
    </row>
    <row r="35" spans="3:8" x14ac:dyDescent="0.2">
      <c r="D35">
        <v>8</v>
      </c>
      <c r="H35">
        <v>8</v>
      </c>
    </row>
    <row r="36" spans="3:8" x14ac:dyDescent="0.2">
      <c r="D36">
        <v>7</v>
      </c>
      <c r="H36">
        <v>7</v>
      </c>
    </row>
    <row r="37" spans="3:8" x14ac:dyDescent="0.2">
      <c r="D37">
        <v>6</v>
      </c>
      <c r="H37">
        <v>6</v>
      </c>
    </row>
    <row r="38" spans="3:8" x14ac:dyDescent="0.2">
      <c r="D38">
        <v>5</v>
      </c>
      <c r="H38">
        <v>5</v>
      </c>
    </row>
    <row r="39" spans="3:8" x14ac:dyDescent="0.2">
      <c r="D39">
        <v>4</v>
      </c>
      <c r="H39">
        <v>4</v>
      </c>
    </row>
    <row r="40" spans="3:8" x14ac:dyDescent="0.2">
      <c r="D40">
        <v>3</v>
      </c>
      <c r="H40">
        <v>3</v>
      </c>
    </row>
    <row r="41" spans="3:8" x14ac:dyDescent="0.2">
      <c r="D41">
        <v>2</v>
      </c>
      <c r="H41">
        <v>2</v>
      </c>
    </row>
    <row r="42" spans="3:8" x14ac:dyDescent="0.2">
      <c r="D42">
        <v>1</v>
      </c>
      <c r="H42">
        <v>1</v>
      </c>
    </row>
    <row r="44" spans="3:8" x14ac:dyDescent="0.2">
      <c r="C44">
        <f>COUNTA(C3:C43)</f>
        <v>6</v>
      </c>
      <c r="G44">
        <f>COUNTA(G3:G43)</f>
        <v>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L44"/>
  <sheetViews>
    <sheetView workbookViewId="0">
      <selection activeCell="G23" sqref="G23"/>
    </sheetView>
  </sheetViews>
  <sheetFormatPr defaultRowHeight="12.75" x14ac:dyDescent="0.2"/>
  <cols>
    <col min="3" max="3" width="16" bestFit="1" customWidth="1"/>
    <col min="4" max="4" width="7.5703125" customWidth="1"/>
    <col min="5" max="5" width="9.42578125" bestFit="1" customWidth="1"/>
    <col min="7" max="7" width="15.7109375" bestFit="1" customWidth="1"/>
  </cols>
  <sheetData>
    <row r="3" spans="1:12" ht="15" x14ac:dyDescent="0.25">
      <c r="A3" s="30"/>
      <c r="B3" s="30"/>
      <c r="C3" s="16" t="s">
        <v>5</v>
      </c>
      <c r="D3">
        <v>40</v>
      </c>
      <c r="E3" s="30"/>
      <c r="F3" s="30"/>
      <c r="G3" s="16" t="s">
        <v>60</v>
      </c>
      <c r="H3">
        <v>40</v>
      </c>
    </row>
    <row r="4" spans="1:12" ht="15" x14ac:dyDescent="0.25">
      <c r="A4" s="30"/>
      <c r="B4" s="30"/>
      <c r="C4" s="16" t="s">
        <v>98</v>
      </c>
      <c r="D4">
        <v>39</v>
      </c>
      <c r="E4" s="30"/>
      <c r="F4" s="30"/>
      <c r="G4" s="16" t="s">
        <v>136</v>
      </c>
      <c r="H4">
        <v>39</v>
      </c>
    </row>
    <row r="5" spans="1:12" ht="15" x14ac:dyDescent="0.25">
      <c r="A5" s="30"/>
      <c r="B5" s="30"/>
      <c r="C5" s="16" t="s">
        <v>16</v>
      </c>
      <c r="D5">
        <v>38</v>
      </c>
      <c r="E5" s="30"/>
      <c r="F5" s="30"/>
      <c r="G5" s="16" t="s">
        <v>121</v>
      </c>
      <c r="H5">
        <v>38</v>
      </c>
    </row>
    <row r="6" spans="1:12" ht="15" x14ac:dyDescent="0.25">
      <c r="A6" s="30"/>
      <c r="B6" s="30"/>
      <c r="C6" s="16" t="s">
        <v>19</v>
      </c>
      <c r="D6">
        <v>37</v>
      </c>
      <c r="E6" s="30"/>
      <c r="F6" s="30"/>
      <c r="G6" s="16" t="s">
        <v>959</v>
      </c>
      <c r="H6">
        <v>37</v>
      </c>
    </row>
    <row r="7" spans="1:12" ht="15" x14ac:dyDescent="0.25">
      <c r="A7" s="30"/>
      <c r="B7" s="30"/>
      <c r="C7" s="16" t="s">
        <v>99</v>
      </c>
      <c r="D7">
        <v>36</v>
      </c>
      <c r="E7" s="30"/>
      <c r="F7" s="30"/>
      <c r="G7" s="16" t="s">
        <v>45</v>
      </c>
      <c r="H7">
        <v>36</v>
      </c>
    </row>
    <row r="8" spans="1:12" ht="15" x14ac:dyDescent="0.25">
      <c r="A8" s="30"/>
      <c r="B8" s="30"/>
      <c r="C8" s="16" t="s">
        <v>7</v>
      </c>
      <c r="D8">
        <v>35</v>
      </c>
      <c r="E8" s="30"/>
      <c r="F8" s="30"/>
      <c r="G8" s="16" t="s">
        <v>43</v>
      </c>
      <c r="H8">
        <v>35</v>
      </c>
    </row>
    <row r="9" spans="1:12" ht="15" x14ac:dyDescent="0.25">
      <c r="A9" s="30"/>
      <c r="B9" s="30"/>
      <c r="C9" s="16" t="s">
        <v>11</v>
      </c>
      <c r="D9">
        <v>34</v>
      </c>
      <c r="E9" s="30"/>
      <c r="F9" s="30"/>
      <c r="G9" s="16" t="s">
        <v>960</v>
      </c>
      <c r="H9">
        <v>34</v>
      </c>
    </row>
    <row r="10" spans="1:12" ht="15" x14ac:dyDescent="0.25">
      <c r="A10" s="30"/>
      <c r="B10" s="30"/>
      <c r="C10" s="16" t="s">
        <v>8</v>
      </c>
      <c r="D10">
        <v>33</v>
      </c>
      <c r="E10" s="30"/>
      <c r="F10" s="30"/>
      <c r="G10" s="16" t="s">
        <v>195</v>
      </c>
      <c r="H10">
        <v>33</v>
      </c>
    </row>
    <row r="11" spans="1:12" ht="15" x14ac:dyDescent="0.25">
      <c r="A11" s="30"/>
      <c r="B11" s="30"/>
      <c r="C11" s="16" t="s">
        <v>182</v>
      </c>
      <c r="D11">
        <v>32</v>
      </c>
      <c r="E11" s="30"/>
      <c r="F11" s="30"/>
      <c r="G11" s="16" t="s">
        <v>42</v>
      </c>
      <c r="H11">
        <v>32</v>
      </c>
      <c r="I11" s="22"/>
      <c r="J11" s="1"/>
      <c r="L11" s="32"/>
    </row>
    <row r="12" spans="1:12" ht="15" x14ac:dyDescent="0.25">
      <c r="A12" s="30"/>
      <c r="B12" s="30"/>
      <c r="C12" s="16" t="s">
        <v>9</v>
      </c>
      <c r="D12">
        <v>31</v>
      </c>
      <c r="E12" s="30"/>
      <c r="F12" s="30"/>
      <c r="G12" s="16" t="s">
        <v>198</v>
      </c>
      <c r="H12">
        <v>31</v>
      </c>
      <c r="I12" s="22"/>
      <c r="J12" s="1"/>
      <c r="L12" s="32"/>
    </row>
    <row r="13" spans="1:12" ht="15" x14ac:dyDescent="0.25">
      <c r="A13" s="30"/>
      <c r="B13" s="30"/>
      <c r="C13" s="16" t="s">
        <v>131</v>
      </c>
      <c r="D13">
        <v>30</v>
      </c>
      <c r="E13" s="30"/>
      <c r="F13" s="30"/>
      <c r="G13" s="16" t="s">
        <v>73</v>
      </c>
      <c r="H13">
        <v>30</v>
      </c>
      <c r="I13" s="22"/>
      <c r="L13" s="31"/>
    </row>
    <row r="14" spans="1:12" ht="15" x14ac:dyDescent="0.25">
      <c r="A14" s="30"/>
      <c r="B14" s="30"/>
      <c r="C14" s="16" t="s">
        <v>102</v>
      </c>
      <c r="D14">
        <v>29</v>
      </c>
      <c r="E14" s="30"/>
      <c r="F14" s="30"/>
      <c r="G14" s="16" t="s">
        <v>915</v>
      </c>
      <c r="H14">
        <v>29</v>
      </c>
      <c r="I14" s="22"/>
      <c r="L14" s="31"/>
    </row>
    <row r="15" spans="1:12" ht="15" x14ac:dyDescent="0.25">
      <c r="A15" s="30"/>
      <c r="B15" s="30"/>
      <c r="C15" s="16" t="s">
        <v>957</v>
      </c>
      <c r="D15">
        <v>28</v>
      </c>
      <c r="E15" s="30"/>
      <c r="F15" s="30"/>
      <c r="G15" s="16" t="s">
        <v>961</v>
      </c>
      <c r="H15">
        <v>28</v>
      </c>
      <c r="I15" s="22"/>
      <c r="J15" s="1"/>
      <c r="L15" s="31"/>
    </row>
    <row r="16" spans="1:12" ht="15" x14ac:dyDescent="0.25">
      <c r="A16" s="30"/>
      <c r="B16" s="30"/>
      <c r="C16" s="16" t="s">
        <v>105</v>
      </c>
      <c r="D16">
        <v>27</v>
      </c>
      <c r="E16" s="30"/>
      <c r="F16" s="30"/>
      <c r="G16" s="16" t="s">
        <v>46</v>
      </c>
      <c r="H16">
        <v>27</v>
      </c>
      <c r="I16" s="22"/>
      <c r="J16" s="1"/>
      <c r="L16" s="31"/>
    </row>
    <row r="17" spans="1:12" ht="15" x14ac:dyDescent="0.25">
      <c r="A17" s="30"/>
      <c r="B17" s="30"/>
      <c r="C17" s="16" t="s">
        <v>30</v>
      </c>
      <c r="D17">
        <v>26</v>
      </c>
      <c r="G17" s="16" t="s">
        <v>50</v>
      </c>
      <c r="H17">
        <v>26</v>
      </c>
    </row>
    <row r="18" spans="1:12" ht="15" x14ac:dyDescent="0.25">
      <c r="A18" s="30"/>
      <c r="B18" s="30"/>
      <c r="C18" s="16" t="s">
        <v>113</v>
      </c>
      <c r="D18">
        <v>25</v>
      </c>
      <c r="G18" s="16" t="s">
        <v>183</v>
      </c>
      <c r="H18">
        <v>25</v>
      </c>
    </row>
    <row r="19" spans="1:12" ht="15" x14ac:dyDescent="0.25">
      <c r="A19" s="30"/>
      <c r="B19" s="30"/>
      <c r="C19" s="16" t="s">
        <v>4</v>
      </c>
      <c r="D19">
        <v>24</v>
      </c>
      <c r="G19" s="16" t="s">
        <v>47</v>
      </c>
      <c r="H19">
        <v>24</v>
      </c>
    </row>
    <row r="20" spans="1:12" ht="15" x14ac:dyDescent="0.25">
      <c r="A20" s="30"/>
      <c r="B20" s="30"/>
      <c r="C20" s="16" t="s">
        <v>69</v>
      </c>
      <c r="D20">
        <v>23</v>
      </c>
      <c r="G20" s="16" t="s">
        <v>88</v>
      </c>
      <c r="H20">
        <v>23</v>
      </c>
      <c r="I20" s="22"/>
      <c r="J20" s="1"/>
      <c r="L20" s="32"/>
    </row>
    <row r="21" spans="1:12" ht="15" x14ac:dyDescent="0.25">
      <c r="A21" s="30"/>
      <c r="B21" s="30"/>
      <c r="C21" s="16" t="s">
        <v>14</v>
      </c>
      <c r="D21">
        <v>22</v>
      </c>
      <c r="G21" s="16" t="s">
        <v>916</v>
      </c>
      <c r="H21">
        <v>22</v>
      </c>
      <c r="I21" s="22"/>
      <c r="L21" s="31"/>
    </row>
    <row r="22" spans="1:12" ht="15" x14ac:dyDescent="0.25">
      <c r="A22" s="30"/>
      <c r="B22" s="30"/>
      <c r="C22" s="16" t="s">
        <v>193</v>
      </c>
      <c r="D22">
        <v>21</v>
      </c>
      <c r="G22" s="16" t="s">
        <v>977</v>
      </c>
      <c r="H22">
        <v>21</v>
      </c>
      <c r="I22" s="22"/>
      <c r="L22" s="31"/>
    </row>
    <row r="23" spans="1:12" ht="15" x14ac:dyDescent="0.25">
      <c r="A23" s="30"/>
      <c r="B23" s="30"/>
      <c r="C23" s="16" t="s">
        <v>165</v>
      </c>
      <c r="D23">
        <v>20</v>
      </c>
      <c r="E23" s="30"/>
      <c r="F23" s="30"/>
      <c r="G23" s="16"/>
      <c r="H23">
        <v>20</v>
      </c>
    </row>
    <row r="24" spans="1:12" ht="15" x14ac:dyDescent="0.25">
      <c r="A24" s="30"/>
      <c r="B24" s="30"/>
      <c r="C24" s="16" t="s">
        <v>958</v>
      </c>
      <c r="D24">
        <v>19</v>
      </c>
      <c r="E24" s="30"/>
      <c r="F24" s="30"/>
      <c r="G24" s="16"/>
      <c r="H24">
        <v>19</v>
      </c>
    </row>
    <row r="25" spans="1:12" ht="15" x14ac:dyDescent="0.25">
      <c r="A25" s="30"/>
      <c r="B25" s="30"/>
      <c r="C25" s="16" t="s">
        <v>13</v>
      </c>
      <c r="D25">
        <v>18</v>
      </c>
      <c r="E25" s="30"/>
      <c r="F25" s="30"/>
      <c r="G25" s="16"/>
      <c r="H25">
        <v>18</v>
      </c>
    </row>
    <row r="26" spans="1:12" ht="15" x14ac:dyDescent="0.25">
      <c r="A26" s="30"/>
      <c r="B26" s="30"/>
      <c r="C26" s="16"/>
      <c r="D26">
        <v>17</v>
      </c>
      <c r="G26" s="16"/>
      <c r="H26">
        <v>17</v>
      </c>
    </row>
    <row r="27" spans="1:12" ht="15" x14ac:dyDescent="0.25">
      <c r="A27" s="30"/>
      <c r="B27" s="30"/>
      <c r="C27" s="16"/>
      <c r="D27">
        <v>16</v>
      </c>
      <c r="G27" s="16"/>
      <c r="H27">
        <v>16</v>
      </c>
    </row>
    <row r="28" spans="1:12" ht="15" x14ac:dyDescent="0.25">
      <c r="A28" s="30"/>
      <c r="B28" s="30"/>
      <c r="C28" s="16"/>
      <c r="D28">
        <v>15</v>
      </c>
      <c r="G28" s="16"/>
      <c r="H28">
        <v>15</v>
      </c>
    </row>
    <row r="29" spans="1:12" ht="15" x14ac:dyDescent="0.25">
      <c r="A29" s="30"/>
      <c r="B29" s="30"/>
      <c r="C29" s="16"/>
      <c r="D29">
        <v>14</v>
      </c>
      <c r="G29" s="16"/>
      <c r="H29">
        <v>14</v>
      </c>
    </row>
    <row r="30" spans="1:12" ht="15" x14ac:dyDescent="0.25">
      <c r="A30" s="30"/>
      <c r="B30" s="30"/>
      <c r="C30" s="16"/>
      <c r="D30">
        <v>13</v>
      </c>
      <c r="G30" s="16"/>
      <c r="H30">
        <v>13</v>
      </c>
    </row>
    <row r="31" spans="1:12" ht="15" x14ac:dyDescent="0.25">
      <c r="A31" s="30"/>
      <c r="B31" s="30"/>
      <c r="C31" s="16"/>
      <c r="D31">
        <v>12</v>
      </c>
      <c r="G31" s="16"/>
      <c r="H31">
        <v>12</v>
      </c>
    </row>
    <row r="32" spans="1:12" ht="15" x14ac:dyDescent="0.25">
      <c r="A32" s="30"/>
      <c r="B32" s="30"/>
      <c r="C32" s="16"/>
      <c r="D32">
        <v>11</v>
      </c>
      <c r="G32" s="16"/>
      <c r="H32">
        <v>11</v>
      </c>
    </row>
    <row r="33" spans="3:8" x14ac:dyDescent="0.2">
      <c r="D33">
        <v>10</v>
      </c>
      <c r="H33">
        <v>10</v>
      </c>
    </row>
    <row r="34" spans="3:8" x14ac:dyDescent="0.2">
      <c r="D34">
        <v>9</v>
      </c>
      <c r="H34">
        <v>9</v>
      </c>
    </row>
    <row r="35" spans="3:8" x14ac:dyDescent="0.2">
      <c r="D35">
        <v>8</v>
      </c>
      <c r="H35">
        <v>8</v>
      </c>
    </row>
    <row r="36" spans="3:8" x14ac:dyDescent="0.2">
      <c r="D36">
        <v>7</v>
      </c>
      <c r="H36">
        <v>7</v>
      </c>
    </row>
    <row r="37" spans="3:8" x14ac:dyDescent="0.2">
      <c r="D37">
        <v>6</v>
      </c>
      <c r="H37">
        <v>6</v>
      </c>
    </row>
    <row r="38" spans="3:8" x14ac:dyDescent="0.2">
      <c r="D38">
        <v>5</v>
      </c>
      <c r="H38">
        <v>5</v>
      </c>
    </row>
    <row r="39" spans="3:8" x14ac:dyDescent="0.2">
      <c r="D39">
        <v>4</v>
      </c>
      <c r="H39">
        <v>4</v>
      </c>
    </row>
    <row r="40" spans="3:8" x14ac:dyDescent="0.2">
      <c r="D40">
        <v>3</v>
      </c>
      <c r="H40">
        <v>3</v>
      </c>
    </row>
    <row r="41" spans="3:8" x14ac:dyDescent="0.2">
      <c r="D41">
        <v>2</v>
      </c>
      <c r="H41">
        <v>2</v>
      </c>
    </row>
    <row r="42" spans="3:8" x14ac:dyDescent="0.2">
      <c r="D42">
        <v>1</v>
      </c>
      <c r="H42">
        <v>1</v>
      </c>
    </row>
    <row r="44" spans="3:8" x14ac:dyDescent="0.2">
      <c r="C44">
        <f>COUNTA(C3:C43)</f>
        <v>23</v>
      </c>
      <c r="G44">
        <f>COUNTA(G3:G43)</f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H44"/>
  <sheetViews>
    <sheetView workbookViewId="0">
      <selection activeCell="G6" sqref="G6"/>
    </sheetView>
  </sheetViews>
  <sheetFormatPr defaultRowHeight="12.75" x14ac:dyDescent="0.2"/>
  <cols>
    <col min="1" max="1" width="15.7109375" customWidth="1"/>
    <col min="3" max="3" width="21.5703125" customWidth="1"/>
    <col min="7" max="7" width="22.42578125" customWidth="1"/>
  </cols>
  <sheetData>
    <row r="2" spans="1:8" ht="13.5" thickBot="1" x14ac:dyDescent="0.25"/>
    <row r="3" spans="1:8" ht="15.75" thickBot="1" x14ac:dyDescent="0.3">
      <c r="A3" s="17"/>
      <c r="B3" s="17"/>
      <c r="C3" s="34" t="s">
        <v>5</v>
      </c>
      <c r="D3">
        <v>40</v>
      </c>
      <c r="G3" s="35" t="s">
        <v>963</v>
      </c>
      <c r="H3">
        <v>40</v>
      </c>
    </row>
    <row r="4" spans="1:8" ht="15.75" thickBot="1" x14ac:dyDescent="0.3">
      <c r="A4" s="17"/>
      <c r="B4" s="17"/>
      <c r="C4" s="33" t="s">
        <v>931</v>
      </c>
      <c r="D4">
        <v>39</v>
      </c>
      <c r="G4" s="34" t="s">
        <v>959</v>
      </c>
      <c r="H4">
        <v>39</v>
      </c>
    </row>
    <row r="5" spans="1:8" ht="15.75" thickBot="1" x14ac:dyDescent="0.3">
      <c r="A5" s="17"/>
      <c r="B5" s="17"/>
      <c r="C5" s="34" t="s">
        <v>7</v>
      </c>
      <c r="D5">
        <v>38</v>
      </c>
      <c r="G5" s="34" t="s">
        <v>880</v>
      </c>
      <c r="H5">
        <v>38</v>
      </c>
    </row>
    <row r="6" spans="1:8" ht="15.75" thickBot="1" x14ac:dyDescent="0.3">
      <c r="A6" s="17"/>
      <c r="B6" s="17"/>
      <c r="C6" s="33" t="s">
        <v>962</v>
      </c>
      <c r="D6">
        <v>37</v>
      </c>
      <c r="G6" s="34" t="s">
        <v>76</v>
      </c>
      <c r="H6">
        <v>37</v>
      </c>
    </row>
    <row r="7" spans="1:8" ht="15.75" thickBot="1" x14ac:dyDescent="0.3">
      <c r="A7" s="17"/>
      <c r="B7" s="17"/>
      <c r="C7" s="34" t="s">
        <v>67</v>
      </c>
      <c r="D7">
        <v>36</v>
      </c>
      <c r="G7" s="33" t="s">
        <v>50</v>
      </c>
      <c r="H7">
        <v>36</v>
      </c>
    </row>
    <row r="8" spans="1:8" ht="15.75" thickBot="1" x14ac:dyDescent="0.3">
      <c r="A8" s="17"/>
      <c r="B8" s="17"/>
      <c r="C8" s="33"/>
      <c r="D8">
        <v>35</v>
      </c>
      <c r="G8" s="34" t="s">
        <v>51</v>
      </c>
      <c r="H8">
        <v>35</v>
      </c>
    </row>
    <row r="9" spans="1:8" ht="15.75" thickBot="1" x14ac:dyDescent="0.3">
      <c r="A9" s="17"/>
      <c r="B9" s="17"/>
      <c r="C9" s="34"/>
      <c r="D9">
        <v>34</v>
      </c>
      <c r="G9" s="33"/>
      <c r="H9">
        <v>34</v>
      </c>
    </row>
    <row r="10" spans="1:8" ht="15.75" thickBot="1" x14ac:dyDescent="0.3">
      <c r="A10" s="17"/>
      <c r="B10" s="17"/>
      <c r="C10" s="33"/>
      <c r="D10">
        <v>33</v>
      </c>
      <c r="G10" s="33"/>
      <c r="H10">
        <v>33</v>
      </c>
    </row>
    <row r="11" spans="1:8" ht="15.75" thickBot="1" x14ac:dyDescent="0.3">
      <c r="A11" s="17"/>
      <c r="B11" s="17"/>
      <c r="C11" s="34"/>
      <c r="D11">
        <v>32</v>
      </c>
      <c r="G11" s="34"/>
      <c r="H11">
        <v>32</v>
      </c>
    </row>
    <row r="12" spans="1:8" ht="15.75" thickBot="1" x14ac:dyDescent="0.3">
      <c r="A12" s="17"/>
      <c r="B12" s="17"/>
      <c r="C12" s="33"/>
      <c r="D12">
        <v>31</v>
      </c>
      <c r="G12" s="34"/>
      <c r="H12">
        <v>31</v>
      </c>
    </row>
    <row r="13" spans="1:8" ht="15.75" thickBot="1" x14ac:dyDescent="0.3">
      <c r="A13" s="17"/>
      <c r="B13" s="17"/>
      <c r="C13" s="33"/>
      <c r="D13">
        <v>30</v>
      </c>
      <c r="G13" s="34"/>
      <c r="H13">
        <v>30</v>
      </c>
    </row>
    <row r="14" spans="1:8" ht="15.75" thickBot="1" x14ac:dyDescent="0.3">
      <c r="A14" s="17"/>
      <c r="B14" s="17"/>
      <c r="C14" s="33"/>
      <c r="D14">
        <v>29</v>
      </c>
      <c r="G14" s="33"/>
      <c r="H14">
        <v>29</v>
      </c>
    </row>
    <row r="15" spans="1:8" ht="15.75" thickBot="1" x14ac:dyDescent="0.3">
      <c r="A15" s="17"/>
      <c r="B15" s="17"/>
      <c r="C15" s="33"/>
      <c r="D15">
        <v>28</v>
      </c>
      <c r="G15" s="34"/>
      <c r="H15">
        <v>28</v>
      </c>
    </row>
    <row r="16" spans="1:8" ht="15.75" thickBot="1" x14ac:dyDescent="0.3">
      <c r="A16" s="17"/>
      <c r="B16" s="17"/>
      <c r="C16" s="34"/>
      <c r="D16">
        <v>27</v>
      </c>
      <c r="G16" s="33"/>
      <c r="H16">
        <v>27</v>
      </c>
    </row>
    <row r="17" spans="1:8" ht="15.75" thickBot="1" x14ac:dyDescent="0.3">
      <c r="A17" s="17"/>
      <c r="B17" s="17"/>
      <c r="C17" s="33"/>
      <c r="D17">
        <v>26</v>
      </c>
      <c r="G17" s="34"/>
      <c r="H17">
        <v>26</v>
      </c>
    </row>
    <row r="18" spans="1:8" ht="15.75" thickBot="1" x14ac:dyDescent="0.3">
      <c r="A18" s="17"/>
      <c r="B18" s="17"/>
      <c r="C18" s="34"/>
      <c r="D18">
        <v>25</v>
      </c>
      <c r="G18" s="33"/>
      <c r="H18">
        <v>25</v>
      </c>
    </row>
    <row r="19" spans="1:8" ht="15.75" thickBot="1" x14ac:dyDescent="0.3">
      <c r="A19" s="17"/>
      <c r="B19" s="17"/>
      <c r="C19" s="33"/>
      <c r="D19">
        <v>24</v>
      </c>
      <c r="G19" s="33"/>
      <c r="H19">
        <v>24</v>
      </c>
    </row>
    <row r="20" spans="1:8" ht="15.75" thickBot="1" x14ac:dyDescent="0.3">
      <c r="A20" s="17"/>
      <c r="B20" s="17"/>
      <c r="C20" s="33"/>
      <c r="D20">
        <v>23</v>
      </c>
      <c r="H20">
        <v>23</v>
      </c>
    </row>
    <row r="21" spans="1:8" ht="15" x14ac:dyDescent="0.25">
      <c r="A21" s="17"/>
      <c r="B21" s="17"/>
      <c r="C21" s="34"/>
      <c r="D21">
        <v>22</v>
      </c>
      <c r="H21">
        <v>22</v>
      </c>
    </row>
    <row r="22" spans="1:8" ht="15" x14ac:dyDescent="0.25">
      <c r="A22" s="17"/>
      <c r="B22" s="17"/>
      <c r="C22" s="16" t="str">
        <f t="shared" ref="C22:C24" si="0">CONCATENATE(A22," ",B22)</f>
        <v xml:space="preserve"> </v>
      </c>
      <c r="D22">
        <v>21</v>
      </c>
      <c r="H22">
        <v>21</v>
      </c>
    </row>
    <row r="23" spans="1:8" ht="15" x14ac:dyDescent="0.25">
      <c r="A23" s="17"/>
      <c r="B23" s="17"/>
      <c r="C23" s="16" t="str">
        <f t="shared" si="0"/>
        <v xml:space="preserve"> </v>
      </c>
      <c r="D23">
        <v>20</v>
      </c>
      <c r="H23">
        <v>20</v>
      </c>
    </row>
    <row r="24" spans="1:8" ht="15" x14ac:dyDescent="0.25">
      <c r="A24" s="17"/>
      <c r="B24" s="17"/>
      <c r="C24" s="16" t="str">
        <f t="shared" si="0"/>
        <v xml:space="preserve"> </v>
      </c>
      <c r="D24">
        <v>19</v>
      </c>
      <c r="H24">
        <v>19</v>
      </c>
    </row>
    <row r="25" spans="1:8" x14ac:dyDescent="0.2">
      <c r="D25">
        <v>18</v>
      </c>
      <c r="H25">
        <v>18</v>
      </c>
    </row>
    <row r="26" spans="1:8" x14ac:dyDescent="0.2">
      <c r="D26">
        <v>17</v>
      </c>
      <c r="H26">
        <v>17</v>
      </c>
    </row>
    <row r="27" spans="1:8" x14ac:dyDescent="0.2">
      <c r="D27">
        <v>16</v>
      </c>
      <c r="H27">
        <v>16</v>
      </c>
    </row>
    <row r="28" spans="1:8" x14ac:dyDescent="0.2">
      <c r="D28">
        <v>15</v>
      </c>
      <c r="H28">
        <v>15</v>
      </c>
    </row>
    <row r="29" spans="1:8" x14ac:dyDescent="0.2">
      <c r="D29">
        <v>14</v>
      </c>
      <c r="H29">
        <v>14</v>
      </c>
    </row>
    <row r="30" spans="1:8" x14ac:dyDescent="0.2">
      <c r="D30">
        <v>13</v>
      </c>
      <c r="H30">
        <v>13</v>
      </c>
    </row>
    <row r="31" spans="1:8" x14ac:dyDescent="0.2">
      <c r="D31">
        <v>12</v>
      </c>
      <c r="H31">
        <v>12</v>
      </c>
    </row>
    <row r="32" spans="1:8" x14ac:dyDescent="0.2">
      <c r="D32">
        <v>11</v>
      </c>
      <c r="H32">
        <v>11</v>
      </c>
    </row>
    <row r="33" spans="3:8" x14ac:dyDescent="0.2">
      <c r="D33">
        <v>10</v>
      </c>
      <c r="H33">
        <v>10</v>
      </c>
    </row>
    <row r="34" spans="3:8" x14ac:dyDescent="0.2">
      <c r="D34">
        <v>9</v>
      </c>
      <c r="H34">
        <v>9</v>
      </c>
    </row>
    <row r="35" spans="3:8" x14ac:dyDescent="0.2">
      <c r="D35">
        <v>8</v>
      </c>
      <c r="H35">
        <v>8</v>
      </c>
    </row>
    <row r="36" spans="3:8" x14ac:dyDescent="0.2">
      <c r="D36">
        <v>7</v>
      </c>
      <c r="H36">
        <v>7</v>
      </c>
    </row>
    <row r="37" spans="3:8" x14ac:dyDescent="0.2">
      <c r="D37">
        <v>6</v>
      </c>
      <c r="H37">
        <v>6</v>
      </c>
    </row>
    <row r="38" spans="3:8" x14ac:dyDescent="0.2">
      <c r="D38">
        <v>5</v>
      </c>
      <c r="H38">
        <v>5</v>
      </c>
    </row>
    <row r="39" spans="3:8" x14ac:dyDescent="0.2">
      <c r="D39">
        <v>4</v>
      </c>
      <c r="H39">
        <v>4</v>
      </c>
    </row>
    <row r="40" spans="3:8" x14ac:dyDescent="0.2">
      <c r="D40">
        <v>3</v>
      </c>
      <c r="H40">
        <v>3</v>
      </c>
    </row>
    <row r="41" spans="3:8" x14ac:dyDescent="0.2">
      <c r="D41">
        <v>2</v>
      </c>
      <c r="H41">
        <v>2</v>
      </c>
    </row>
    <row r="42" spans="3:8" x14ac:dyDescent="0.2">
      <c r="D42">
        <v>1</v>
      </c>
      <c r="H42">
        <v>1</v>
      </c>
    </row>
    <row r="44" spans="3:8" x14ac:dyDescent="0.2">
      <c r="C44">
        <f>COUNT(C3:C42)</f>
        <v>0</v>
      </c>
      <c r="G44">
        <f>COUNT(G3:G22)</f>
        <v>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Q44"/>
  <sheetViews>
    <sheetView workbookViewId="0">
      <selection activeCell="A14" sqref="A14"/>
    </sheetView>
  </sheetViews>
  <sheetFormatPr defaultColWidth="9" defaultRowHeight="13.7" customHeight="1" x14ac:dyDescent="0.2"/>
  <cols>
    <col min="1" max="1" width="9" style="1"/>
    <col min="2" max="2" width="13" style="1" customWidth="1"/>
    <col min="3" max="3" width="16.85546875" style="1" bestFit="1" customWidth="1"/>
    <col min="4" max="6" width="9" style="1"/>
    <col min="7" max="7" width="16.85546875" style="1" bestFit="1" customWidth="1"/>
    <col min="8" max="16384" width="9" style="1"/>
  </cols>
  <sheetData>
    <row r="3" spans="1:17" ht="13.7" customHeight="1" x14ac:dyDescent="0.2">
      <c r="A3" s="1" t="s">
        <v>482</v>
      </c>
      <c r="B3" s="1" t="s">
        <v>541</v>
      </c>
      <c r="C3" s="36" t="str">
        <f>A3&amp;" "&amp;B3</f>
        <v>Neil Hume</v>
      </c>
      <c r="D3" s="1">
        <v>40</v>
      </c>
      <c r="E3" s="1" t="s">
        <v>945</v>
      </c>
      <c r="F3" s="1" t="s">
        <v>946</v>
      </c>
      <c r="G3" s="36" t="str">
        <f>E3&amp;" "&amp;F3</f>
        <v>July Keane</v>
      </c>
      <c r="H3" s="1">
        <v>40</v>
      </c>
      <c r="J3" s="1" t="s">
        <v>482</v>
      </c>
      <c r="K3" s="1" t="s">
        <v>541</v>
      </c>
      <c r="L3" s="1" t="s">
        <v>964</v>
      </c>
      <c r="M3" s="1">
        <v>1</v>
      </c>
      <c r="N3" s="1" t="s">
        <v>965</v>
      </c>
      <c r="O3" s="1">
        <v>2</v>
      </c>
      <c r="P3" s="32">
        <v>3.9212962962962963E-2</v>
      </c>
      <c r="Q3" s="1" t="s">
        <v>966</v>
      </c>
    </row>
    <row r="4" spans="1:17" ht="13.7" customHeight="1" x14ac:dyDescent="0.2">
      <c r="A4" s="1" t="s">
        <v>531</v>
      </c>
      <c r="B4" s="1" t="s">
        <v>529</v>
      </c>
      <c r="C4" s="36" t="str">
        <f t="shared" ref="C4:C15" si="0">A4&amp;" "&amp;B4</f>
        <v>Chris Jones</v>
      </c>
      <c r="D4" s="1">
        <v>39</v>
      </c>
      <c r="E4" s="1" t="s">
        <v>488</v>
      </c>
      <c r="F4" s="1" t="s">
        <v>503</v>
      </c>
      <c r="G4" s="36" t="str">
        <f t="shared" ref="G4:G5" si="1">E4&amp;" "&amp;F4</f>
        <v>Shena Lancaster</v>
      </c>
      <c r="H4" s="1">
        <v>39</v>
      </c>
      <c r="J4" s="1" t="s">
        <v>531</v>
      </c>
      <c r="K4" s="1" t="s">
        <v>529</v>
      </c>
      <c r="L4" s="1" t="s">
        <v>964</v>
      </c>
      <c r="M4" s="1">
        <v>2</v>
      </c>
      <c r="N4" s="1" t="s">
        <v>965</v>
      </c>
      <c r="O4" s="1">
        <v>7</v>
      </c>
      <c r="P4" s="32">
        <v>4.1967592592592591E-2</v>
      </c>
      <c r="Q4" s="1" t="s">
        <v>966</v>
      </c>
    </row>
    <row r="5" spans="1:17" ht="13.7" customHeight="1" x14ac:dyDescent="0.2">
      <c r="A5" s="1" t="s">
        <v>743</v>
      </c>
      <c r="B5" s="1" t="s">
        <v>738</v>
      </c>
      <c r="C5" s="36" t="str">
        <f t="shared" si="0"/>
        <v>Rob Casserley</v>
      </c>
      <c r="D5" s="1">
        <v>38</v>
      </c>
      <c r="E5" s="1" t="s">
        <v>299</v>
      </c>
      <c r="F5" s="1" t="s">
        <v>872</v>
      </c>
      <c r="G5" s="36" t="str">
        <f t="shared" si="1"/>
        <v>Maureen Steed</v>
      </c>
      <c r="H5" s="1">
        <v>38</v>
      </c>
      <c r="J5" s="1" t="s">
        <v>673</v>
      </c>
      <c r="K5" s="1" t="s">
        <v>738</v>
      </c>
      <c r="L5" s="1" t="s">
        <v>964</v>
      </c>
      <c r="M5" s="1">
        <v>3</v>
      </c>
      <c r="N5" s="1" t="s">
        <v>965</v>
      </c>
      <c r="O5" s="1">
        <v>10</v>
      </c>
      <c r="P5" s="32">
        <v>4.3333333333333335E-2</v>
      </c>
      <c r="Q5" s="1" t="s">
        <v>966</v>
      </c>
    </row>
    <row r="6" spans="1:17" ht="13.7" customHeight="1" x14ac:dyDescent="0.2">
      <c r="A6" s="1" t="s">
        <v>446</v>
      </c>
      <c r="B6" s="1" t="s">
        <v>745</v>
      </c>
      <c r="C6" s="36" t="str">
        <f t="shared" si="0"/>
        <v>Russell Casey</v>
      </c>
      <c r="D6" s="1">
        <v>37</v>
      </c>
      <c r="E6" s="1" t="s">
        <v>383</v>
      </c>
      <c r="F6" s="1" t="s">
        <v>382</v>
      </c>
      <c r="G6" s="36" t="str">
        <f>E6&amp;" "&amp;F6</f>
        <v>Dawn Redwood</v>
      </c>
      <c r="H6" s="1">
        <v>37</v>
      </c>
      <c r="J6" s="1" t="s">
        <v>446</v>
      </c>
      <c r="K6" s="1" t="s">
        <v>745</v>
      </c>
      <c r="L6" s="1" t="s">
        <v>964</v>
      </c>
      <c r="M6" s="1">
        <v>4</v>
      </c>
      <c r="N6" s="1" t="s">
        <v>967</v>
      </c>
      <c r="O6" s="1">
        <v>23</v>
      </c>
      <c r="P6" s="32">
        <v>4.3969907407407409E-2</v>
      </c>
      <c r="Q6" s="1" t="s">
        <v>966</v>
      </c>
    </row>
    <row r="7" spans="1:17" ht="13.7" customHeight="1" x14ac:dyDescent="0.2">
      <c r="A7" s="1" t="s">
        <v>531</v>
      </c>
      <c r="B7" s="1" t="s">
        <v>793</v>
      </c>
      <c r="C7" s="36" t="str">
        <f t="shared" si="0"/>
        <v>Chris Baynes</v>
      </c>
      <c r="D7" s="1">
        <v>36</v>
      </c>
      <c r="G7" s="36"/>
      <c r="H7" s="1">
        <v>36</v>
      </c>
      <c r="J7" s="1" t="s">
        <v>531</v>
      </c>
      <c r="K7" s="1" t="s">
        <v>793</v>
      </c>
      <c r="L7" s="1" t="s">
        <v>964</v>
      </c>
      <c r="M7" s="1">
        <v>5</v>
      </c>
      <c r="N7" s="1" t="s">
        <v>967</v>
      </c>
      <c r="O7" s="1">
        <v>28</v>
      </c>
      <c r="P7" s="32">
        <v>4.4548611111111108E-2</v>
      </c>
      <c r="Q7" s="1" t="s">
        <v>966</v>
      </c>
    </row>
    <row r="8" spans="1:17" ht="13.7" customHeight="1" x14ac:dyDescent="0.2">
      <c r="A8" s="1" t="s">
        <v>856</v>
      </c>
      <c r="B8" s="1" t="s">
        <v>767</v>
      </c>
      <c r="C8" s="36" t="str">
        <f t="shared" si="0"/>
        <v>Sean Bowen</v>
      </c>
      <c r="D8" s="1">
        <v>35</v>
      </c>
      <c r="G8" s="19"/>
      <c r="H8" s="1">
        <v>35</v>
      </c>
      <c r="J8" s="1" t="s">
        <v>856</v>
      </c>
      <c r="K8" s="1" t="s">
        <v>767</v>
      </c>
      <c r="L8" s="1" t="s">
        <v>964</v>
      </c>
      <c r="M8" s="1">
        <v>6</v>
      </c>
      <c r="N8" s="1" t="s">
        <v>968</v>
      </c>
      <c r="O8" s="1">
        <v>7</v>
      </c>
      <c r="P8" s="32">
        <v>4.5891203703703705E-2</v>
      </c>
      <c r="Q8" s="1" t="s">
        <v>966</v>
      </c>
    </row>
    <row r="9" spans="1:17" ht="13.7" customHeight="1" x14ac:dyDescent="0.2">
      <c r="A9" s="1" t="s">
        <v>673</v>
      </c>
      <c r="B9" s="1" t="s">
        <v>672</v>
      </c>
      <c r="C9" s="36" t="str">
        <f t="shared" si="0"/>
        <v>Robert Dilley</v>
      </c>
      <c r="D9" s="1">
        <v>34</v>
      </c>
      <c r="G9" s="36"/>
      <c r="H9" s="1">
        <v>34</v>
      </c>
      <c r="J9" s="1" t="s">
        <v>673</v>
      </c>
      <c r="K9" s="1" t="s">
        <v>672</v>
      </c>
      <c r="L9" s="1" t="s">
        <v>964</v>
      </c>
      <c r="M9" s="1">
        <v>7</v>
      </c>
      <c r="N9" s="1" t="s">
        <v>967</v>
      </c>
      <c r="O9" s="1">
        <v>55</v>
      </c>
      <c r="P9" s="32">
        <v>5.1435185185185188E-2</v>
      </c>
      <c r="Q9" s="1" t="s">
        <v>966</v>
      </c>
    </row>
    <row r="10" spans="1:17" ht="13.7" customHeight="1" x14ac:dyDescent="0.2">
      <c r="A10" s="1" t="s">
        <v>969</v>
      </c>
      <c r="B10" s="1" t="s">
        <v>970</v>
      </c>
      <c r="C10" s="36" t="str">
        <f t="shared" si="0"/>
        <v>Thomas Wackett</v>
      </c>
      <c r="D10" s="1">
        <v>33</v>
      </c>
      <c r="G10" s="36"/>
      <c r="H10" s="1">
        <v>33</v>
      </c>
      <c r="J10" s="1" t="s">
        <v>969</v>
      </c>
      <c r="K10" s="1" t="s">
        <v>970</v>
      </c>
      <c r="L10" s="1" t="s">
        <v>964</v>
      </c>
      <c r="M10" s="1">
        <v>8</v>
      </c>
      <c r="N10" s="1" t="s">
        <v>967</v>
      </c>
      <c r="O10" s="1">
        <v>57</v>
      </c>
      <c r="P10" s="32">
        <v>5.2048611111111108E-2</v>
      </c>
      <c r="Q10" s="1" t="s">
        <v>966</v>
      </c>
    </row>
    <row r="11" spans="1:17" ht="13.7" customHeight="1" x14ac:dyDescent="0.2">
      <c r="A11" s="1" t="s">
        <v>971</v>
      </c>
      <c r="B11" s="1" t="s">
        <v>374</v>
      </c>
      <c r="C11" s="36" t="str">
        <f t="shared" si="0"/>
        <v>Steven Rivett</v>
      </c>
      <c r="D11" s="1">
        <v>32</v>
      </c>
      <c r="G11" s="21"/>
      <c r="H11" s="1">
        <v>32</v>
      </c>
      <c r="J11" s="1" t="s">
        <v>971</v>
      </c>
      <c r="K11" s="1" t="s">
        <v>374</v>
      </c>
      <c r="L11" s="1" t="s">
        <v>964</v>
      </c>
      <c r="M11" s="1">
        <v>9</v>
      </c>
      <c r="N11" s="1" t="s">
        <v>965</v>
      </c>
      <c r="O11" s="1">
        <v>47</v>
      </c>
      <c r="P11" s="32">
        <v>5.424768518518519E-2</v>
      </c>
      <c r="Q11" s="1" t="s">
        <v>966</v>
      </c>
    </row>
    <row r="12" spans="1:17" ht="13.7" customHeight="1" x14ac:dyDescent="0.2">
      <c r="A12" s="1" t="s">
        <v>316</v>
      </c>
      <c r="B12" s="1" t="s">
        <v>232</v>
      </c>
      <c r="C12" s="36" t="str">
        <f t="shared" si="0"/>
        <v>Mick Wise</v>
      </c>
      <c r="D12" s="1">
        <v>31</v>
      </c>
      <c r="G12" s="36"/>
      <c r="H12" s="1">
        <v>31</v>
      </c>
      <c r="J12" s="1" t="s">
        <v>418</v>
      </c>
      <c r="K12" s="1" t="s">
        <v>232</v>
      </c>
      <c r="L12" s="1" t="s">
        <v>964</v>
      </c>
      <c r="M12" s="1">
        <v>10</v>
      </c>
      <c r="N12" s="1" t="s">
        <v>972</v>
      </c>
      <c r="O12" s="1">
        <v>8</v>
      </c>
      <c r="P12" s="32">
        <v>6.0300925925925924E-2</v>
      </c>
      <c r="Q12" s="1" t="s">
        <v>966</v>
      </c>
    </row>
    <row r="13" spans="1:17" ht="13.7" customHeight="1" x14ac:dyDescent="0.2">
      <c r="A13" s="1" t="s">
        <v>321</v>
      </c>
      <c r="B13" s="1" t="s">
        <v>687</v>
      </c>
      <c r="C13" s="36" t="str">
        <f t="shared" si="0"/>
        <v>Richard Darley</v>
      </c>
      <c r="D13" s="1">
        <v>30</v>
      </c>
      <c r="G13" s="36"/>
      <c r="H13" s="1">
        <v>30</v>
      </c>
      <c r="J13" s="1" t="s">
        <v>231</v>
      </c>
      <c r="K13" s="1" t="s">
        <v>687</v>
      </c>
      <c r="L13" s="1" t="s">
        <v>964</v>
      </c>
      <c r="M13" s="1">
        <v>11</v>
      </c>
      <c r="N13" s="1" t="s">
        <v>968</v>
      </c>
      <c r="O13" s="1">
        <v>47</v>
      </c>
      <c r="P13" s="32">
        <v>6.1076388888888888E-2</v>
      </c>
      <c r="Q13" s="1" t="s">
        <v>966</v>
      </c>
    </row>
    <row r="14" spans="1:17" ht="13.7" customHeight="1" x14ac:dyDescent="0.2">
      <c r="A14" s="1" t="s">
        <v>610</v>
      </c>
      <c r="B14" s="1" t="s">
        <v>814</v>
      </c>
      <c r="C14" s="36" t="str">
        <f t="shared" si="0"/>
        <v>Nick Atkinson</v>
      </c>
      <c r="D14" s="1">
        <v>29</v>
      </c>
      <c r="G14" s="36"/>
      <c r="H14" s="1">
        <v>29</v>
      </c>
      <c r="J14" s="1" t="s">
        <v>610</v>
      </c>
      <c r="K14" s="1" t="s">
        <v>814</v>
      </c>
      <c r="L14" s="1" t="s">
        <v>964</v>
      </c>
      <c r="M14" s="1">
        <v>12</v>
      </c>
      <c r="N14" s="1" t="s">
        <v>972</v>
      </c>
      <c r="O14" s="1">
        <v>13</v>
      </c>
      <c r="P14" s="32">
        <v>6.3043981481481479E-2</v>
      </c>
      <c r="Q14" s="1" t="s">
        <v>966</v>
      </c>
    </row>
    <row r="15" spans="1:17" ht="13.7" customHeight="1" x14ac:dyDescent="0.2">
      <c r="A15" s="1" t="s">
        <v>231</v>
      </c>
      <c r="B15" s="1" t="s">
        <v>228</v>
      </c>
      <c r="C15" s="36" t="str">
        <f t="shared" si="0"/>
        <v>George Woods</v>
      </c>
      <c r="D15" s="1">
        <v>28</v>
      </c>
      <c r="G15" s="36"/>
      <c r="H15" s="1">
        <v>28</v>
      </c>
      <c r="J15" s="1" t="s">
        <v>945</v>
      </c>
      <c r="K15" s="1" t="s">
        <v>514</v>
      </c>
      <c r="L15" s="1" t="s">
        <v>964</v>
      </c>
      <c r="M15" s="1">
        <v>13</v>
      </c>
      <c r="N15" s="1" t="s">
        <v>973</v>
      </c>
      <c r="O15" s="1">
        <v>37</v>
      </c>
      <c r="P15" s="32">
        <v>6.5694444444444444E-2</v>
      </c>
      <c r="Q15" s="1" t="s">
        <v>966</v>
      </c>
    </row>
    <row r="16" spans="1:17" ht="13.7" customHeight="1" x14ac:dyDescent="0.2">
      <c r="C16" s="36"/>
      <c r="D16" s="1">
        <v>27</v>
      </c>
      <c r="G16" s="36"/>
      <c r="H16" s="1">
        <v>27</v>
      </c>
      <c r="J16" s="1" t="s">
        <v>488</v>
      </c>
      <c r="K16" s="1" t="s">
        <v>503</v>
      </c>
      <c r="L16" s="1" t="s">
        <v>964</v>
      </c>
      <c r="M16" s="1">
        <v>14</v>
      </c>
      <c r="N16" s="1" t="s">
        <v>974</v>
      </c>
      <c r="O16" s="1">
        <v>8</v>
      </c>
      <c r="P16" s="32">
        <v>6.94212962962963E-2</v>
      </c>
      <c r="Q16" s="1" t="s">
        <v>966</v>
      </c>
    </row>
    <row r="17" spans="3:17" ht="13.7" customHeight="1" x14ac:dyDescent="0.2">
      <c r="C17" s="36"/>
      <c r="D17" s="1">
        <v>26</v>
      </c>
      <c r="G17" s="36"/>
      <c r="H17" s="1">
        <v>26</v>
      </c>
      <c r="J17" s="1" t="s">
        <v>231</v>
      </c>
      <c r="K17" s="1" t="s">
        <v>228</v>
      </c>
      <c r="L17" s="1" t="s">
        <v>964</v>
      </c>
      <c r="M17" s="1">
        <v>15</v>
      </c>
      <c r="N17" s="1" t="s">
        <v>975</v>
      </c>
      <c r="O17" s="1">
        <v>5</v>
      </c>
      <c r="P17" s="32">
        <v>8.7916666666666657E-2</v>
      </c>
      <c r="Q17" s="1" t="s">
        <v>966</v>
      </c>
    </row>
    <row r="18" spans="3:17" ht="13.7" customHeight="1" x14ac:dyDescent="0.2">
      <c r="C18" s="36"/>
      <c r="D18" s="1">
        <v>25</v>
      </c>
      <c r="G18" s="36"/>
      <c r="H18" s="1">
        <v>25</v>
      </c>
      <c r="J18" s="1" t="s">
        <v>299</v>
      </c>
      <c r="K18" s="1" t="s">
        <v>872</v>
      </c>
      <c r="L18" s="1" t="s">
        <v>964</v>
      </c>
      <c r="M18" s="1">
        <v>16</v>
      </c>
      <c r="N18" s="1" t="s">
        <v>976</v>
      </c>
      <c r="O18" s="1">
        <v>4</v>
      </c>
      <c r="P18" s="32">
        <v>8.969907407407407E-2</v>
      </c>
      <c r="Q18" s="1" t="s">
        <v>966</v>
      </c>
    </row>
    <row r="19" spans="3:17" ht="13.7" customHeight="1" x14ac:dyDescent="0.2">
      <c r="C19" s="36"/>
      <c r="D19" s="1">
        <v>24</v>
      </c>
      <c r="G19" s="36"/>
      <c r="H19" s="1">
        <v>24</v>
      </c>
      <c r="J19" s="1" t="s">
        <v>383</v>
      </c>
      <c r="K19" s="1" t="s">
        <v>382</v>
      </c>
      <c r="L19" s="1" t="s">
        <v>964</v>
      </c>
      <c r="M19" s="1">
        <v>17</v>
      </c>
      <c r="N19" s="1" t="s">
        <v>974</v>
      </c>
      <c r="O19" s="1">
        <v>13</v>
      </c>
      <c r="P19" s="32">
        <v>8.9733796296296298E-2</v>
      </c>
    </row>
    <row r="20" spans="3:17" ht="13.7" customHeight="1" x14ac:dyDescent="0.2">
      <c r="C20" s="36"/>
      <c r="D20" s="1">
        <v>23</v>
      </c>
      <c r="G20" s="36"/>
      <c r="H20" s="1">
        <v>23</v>
      </c>
    </row>
    <row r="21" spans="3:17" ht="13.7" customHeight="1" x14ac:dyDescent="0.2">
      <c r="C21" s="36"/>
      <c r="D21" s="1">
        <v>22</v>
      </c>
      <c r="G21" s="36"/>
      <c r="H21" s="1">
        <v>22</v>
      </c>
    </row>
    <row r="22" spans="3:17" ht="13.7" customHeight="1" x14ac:dyDescent="0.2">
      <c r="C22" s="36"/>
      <c r="D22" s="1">
        <v>21</v>
      </c>
      <c r="G22" s="36"/>
      <c r="H22" s="1">
        <v>21</v>
      </c>
    </row>
    <row r="23" spans="3:17" ht="13.7" customHeight="1" x14ac:dyDescent="0.2">
      <c r="C23" s="36"/>
      <c r="D23" s="1">
        <v>20</v>
      </c>
      <c r="G23" s="36"/>
      <c r="H23" s="1">
        <v>20</v>
      </c>
    </row>
    <row r="24" spans="3:17" ht="13.7" customHeight="1" x14ac:dyDescent="0.2">
      <c r="C24" s="36"/>
      <c r="D24" s="1">
        <v>19</v>
      </c>
      <c r="G24" s="36"/>
      <c r="H24" s="1">
        <v>19</v>
      </c>
    </row>
    <row r="25" spans="3:17" ht="13.7" customHeight="1" x14ac:dyDescent="0.2">
      <c r="C25" s="36"/>
      <c r="D25" s="1">
        <v>18</v>
      </c>
      <c r="G25" s="36"/>
      <c r="H25" s="1">
        <v>18</v>
      </c>
    </row>
    <row r="26" spans="3:17" ht="13.7" customHeight="1" x14ac:dyDescent="0.2">
      <c r="C26" s="36"/>
      <c r="D26" s="1">
        <v>17</v>
      </c>
      <c r="G26" s="36"/>
      <c r="H26" s="1">
        <v>17</v>
      </c>
    </row>
    <row r="27" spans="3:17" ht="13.7" customHeight="1" x14ac:dyDescent="0.2">
      <c r="C27" s="36"/>
      <c r="D27" s="1">
        <v>16</v>
      </c>
      <c r="G27" s="36"/>
      <c r="H27" s="1">
        <v>16</v>
      </c>
    </row>
    <row r="28" spans="3:17" ht="13.7" customHeight="1" x14ac:dyDescent="0.2">
      <c r="C28" s="36"/>
      <c r="D28" s="1">
        <v>15</v>
      </c>
      <c r="G28" s="36"/>
      <c r="H28" s="1">
        <v>15</v>
      </c>
    </row>
    <row r="29" spans="3:17" ht="13.7" customHeight="1" x14ac:dyDescent="0.2">
      <c r="D29" s="1">
        <v>14</v>
      </c>
      <c r="G29" s="36"/>
      <c r="H29" s="1">
        <v>14</v>
      </c>
    </row>
    <row r="30" spans="3:17" ht="13.7" customHeight="1" x14ac:dyDescent="0.2">
      <c r="D30" s="1">
        <v>13</v>
      </c>
      <c r="H30" s="1">
        <v>13</v>
      </c>
    </row>
    <row r="31" spans="3:17" ht="13.7" customHeight="1" x14ac:dyDescent="0.2">
      <c r="D31" s="1">
        <v>12</v>
      </c>
      <c r="H31" s="1">
        <v>12</v>
      </c>
    </row>
    <row r="32" spans="3:17" ht="13.7" customHeight="1" x14ac:dyDescent="0.2">
      <c r="D32" s="1">
        <v>11</v>
      </c>
      <c r="H32" s="1">
        <v>11</v>
      </c>
    </row>
    <row r="33" spans="3:8" ht="13.7" customHeight="1" x14ac:dyDescent="0.2">
      <c r="D33" s="1">
        <v>10</v>
      </c>
      <c r="H33" s="1">
        <v>10</v>
      </c>
    </row>
    <row r="34" spans="3:8" ht="13.7" customHeight="1" x14ac:dyDescent="0.2">
      <c r="D34" s="1">
        <v>9</v>
      </c>
      <c r="H34" s="1">
        <v>9</v>
      </c>
    </row>
    <row r="35" spans="3:8" ht="13.7" customHeight="1" x14ac:dyDescent="0.2">
      <c r="D35" s="1">
        <v>8</v>
      </c>
      <c r="H35" s="1">
        <v>8</v>
      </c>
    </row>
    <row r="36" spans="3:8" ht="13.7" customHeight="1" x14ac:dyDescent="0.2">
      <c r="D36" s="1">
        <v>7</v>
      </c>
      <c r="H36" s="1">
        <v>7</v>
      </c>
    </row>
    <row r="37" spans="3:8" ht="13.7" customHeight="1" x14ac:dyDescent="0.2">
      <c r="D37" s="1">
        <v>6</v>
      </c>
      <c r="H37" s="1">
        <v>6</v>
      </c>
    </row>
    <row r="38" spans="3:8" ht="13.7" customHeight="1" x14ac:dyDescent="0.2">
      <c r="D38" s="1">
        <v>5</v>
      </c>
      <c r="H38" s="1">
        <v>5</v>
      </c>
    </row>
    <row r="39" spans="3:8" ht="13.7" customHeight="1" x14ac:dyDescent="0.2">
      <c r="D39" s="1">
        <v>4</v>
      </c>
      <c r="H39" s="1">
        <v>4</v>
      </c>
    </row>
    <row r="40" spans="3:8" ht="13.7" customHeight="1" x14ac:dyDescent="0.2">
      <c r="D40" s="1">
        <v>3</v>
      </c>
      <c r="H40" s="1">
        <v>3</v>
      </c>
    </row>
    <row r="41" spans="3:8" ht="13.7" customHeight="1" x14ac:dyDescent="0.2">
      <c r="D41" s="1">
        <v>2</v>
      </c>
      <c r="H41" s="1">
        <v>2</v>
      </c>
    </row>
    <row r="42" spans="3:8" ht="13.7" customHeight="1" x14ac:dyDescent="0.2">
      <c r="D42" s="1">
        <v>1</v>
      </c>
      <c r="H42" s="1">
        <v>1</v>
      </c>
    </row>
    <row r="44" spans="3:8" ht="13.7" customHeight="1" x14ac:dyDescent="0.2">
      <c r="C44" s="1">
        <f>COUNTA(C3:C40)</f>
        <v>13</v>
      </c>
      <c r="G44" s="1">
        <f>COUNTA(G3:G40)</f>
        <v>4</v>
      </c>
    </row>
  </sheetData>
  <sortState ref="I3:I23">
    <sortCondition ref="I3:I23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22"/>
  <sheetViews>
    <sheetView workbookViewId="0">
      <selection activeCell="F2" sqref="F2:H14"/>
    </sheetView>
  </sheetViews>
  <sheetFormatPr defaultRowHeight="12.75" x14ac:dyDescent="0.2"/>
  <cols>
    <col min="1" max="1" width="5.5703125" customWidth="1"/>
    <col min="2" max="2" width="24.42578125" customWidth="1"/>
    <col min="3" max="3" width="12.42578125" style="2" customWidth="1"/>
    <col min="4" max="4" width="9.42578125" style="40" customWidth="1"/>
    <col min="6" max="6" width="3.85546875" bestFit="1" customWidth="1"/>
    <col min="7" max="7" width="27.28515625" bestFit="1" customWidth="1"/>
    <col min="8" max="8" width="16.140625" bestFit="1" customWidth="1"/>
  </cols>
  <sheetData>
    <row r="1" spans="1:8" s="39" customFormat="1" ht="25.5" x14ac:dyDescent="0.2">
      <c r="A1" s="37" t="s">
        <v>1</v>
      </c>
      <c r="B1" s="37" t="s">
        <v>86</v>
      </c>
      <c r="C1" s="38" t="s">
        <v>64</v>
      </c>
      <c r="D1" s="6" t="s">
        <v>162</v>
      </c>
    </row>
    <row r="2" spans="1:8" ht="15" x14ac:dyDescent="0.2">
      <c r="A2" s="19">
        <v>1</v>
      </c>
      <c r="B2" s="23" t="s">
        <v>78</v>
      </c>
      <c r="C2" s="29">
        <v>42393</v>
      </c>
      <c r="D2" s="40">
        <v>40</v>
      </c>
    </row>
    <row r="3" spans="1:8" x14ac:dyDescent="0.2">
      <c r="A3" s="20">
        <v>2</v>
      </c>
      <c r="B3" s="1" t="s">
        <v>79</v>
      </c>
      <c r="C3" s="29">
        <v>42407</v>
      </c>
      <c r="D3" s="40">
        <v>40</v>
      </c>
      <c r="F3" s="1"/>
      <c r="G3" s="1"/>
      <c r="H3" s="1"/>
    </row>
    <row r="4" spans="1:8" ht="15" x14ac:dyDescent="0.2">
      <c r="A4" s="19">
        <v>3</v>
      </c>
      <c r="B4" s="23" t="s">
        <v>213</v>
      </c>
      <c r="C4" s="29">
        <v>42449</v>
      </c>
      <c r="D4" s="40">
        <v>40</v>
      </c>
      <c r="F4" s="1"/>
      <c r="G4" s="1"/>
      <c r="H4" s="1"/>
    </row>
    <row r="5" spans="1:8" ht="15" x14ac:dyDescent="0.2">
      <c r="A5" s="20">
        <v>4</v>
      </c>
      <c r="B5" s="23" t="s">
        <v>214</v>
      </c>
      <c r="C5" s="29">
        <v>42469</v>
      </c>
      <c r="D5" s="40">
        <v>40</v>
      </c>
      <c r="F5" s="1"/>
      <c r="G5" s="1"/>
      <c r="H5" s="1"/>
    </row>
    <row r="6" spans="1:8" ht="15" x14ac:dyDescent="0.2">
      <c r="A6" s="19">
        <v>5</v>
      </c>
      <c r="B6" s="23" t="s">
        <v>215</v>
      </c>
      <c r="C6" s="29">
        <v>42512</v>
      </c>
      <c r="D6" s="40">
        <v>40</v>
      </c>
      <c r="F6" s="1"/>
      <c r="G6" s="1"/>
      <c r="H6" s="1"/>
    </row>
    <row r="7" spans="1:8" ht="15" x14ac:dyDescent="0.2">
      <c r="A7" s="20">
        <v>6</v>
      </c>
      <c r="B7" s="102" t="s">
        <v>885</v>
      </c>
      <c r="C7" s="29">
        <v>42533</v>
      </c>
      <c r="D7" s="40">
        <v>40</v>
      </c>
      <c r="F7" s="1"/>
      <c r="G7" s="1"/>
      <c r="H7" s="1"/>
    </row>
    <row r="8" spans="1:8" ht="15" x14ac:dyDescent="0.2">
      <c r="A8" s="19">
        <v>7</v>
      </c>
      <c r="B8" s="23" t="s">
        <v>80</v>
      </c>
      <c r="C8" s="29">
        <v>42561</v>
      </c>
      <c r="D8" s="40">
        <v>40</v>
      </c>
      <c r="F8" s="1"/>
      <c r="G8" s="1"/>
      <c r="H8" s="1"/>
    </row>
    <row r="9" spans="1:8" ht="15" x14ac:dyDescent="0.2">
      <c r="A9" s="20">
        <v>8</v>
      </c>
      <c r="B9" s="23" t="s">
        <v>216</v>
      </c>
      <c r="C9" s="29">
        <v>42579</v>
      </c>
      <c r="D9" s="40">
        <v>40</v>
      </c>
      <c r="F9" s="1"/>
      <c r="G9" s="1"/>
      <c r="H9" s="1"/>
    </row>
    <row r="10" spans="1:8" ht="15" x14ac:dyDescent="0.2">
      <c r="A10" s="19">
        <v>9</v>
      </c>
      <c r="B10" s="23" t="s">
        <v>886</v>
      </c>
      <c r="C10" s="29">
        <v>42638</v>
      </c>
      <c r="D10" s="40">
        <v>40</v>
      </c>
      <c r="E10" s="22"/>
      <c r="F10" s="1"/>
      <c r="G10" s="1"/>
      <c r="H10" s="1"/>
    </row>
    <row r="11" spans="1:8" ht="15" x14ac:dyDescent="0.2">
      <c r="A11" s="20">
        <v>10</v>
      </c>
      <c r="B11" s="23" t="s">
        <v>884</v>
      </c>
      <c r="C11" s="29">
        <v>42645</v>
      </c>
      <c r="D11" s="40">
        <v>40</v>
      </c>
      <c r="F11" s="1"/>
      <c r="G11" s="1"/>
      <c r="H11" s="1"/>
    </row>
    <row r="12" spans="1:8" ht="15" x14ac:dyDescent="0.2">
      <c r="A12" s="19">
        <v>11</v>
      </c>
      <c r="B12" s="23" t="s">
        <v>883</v>
      </c>
      <c r="C12" s="29">
        <v>42680</v>
      </c>
      <c r="D12" s="40">
        <v>40</v>
      </c>
      <c r="E12" s="22"/>
      <c r="F12" s="1"/>
      <c r="G12" s="1"/>
      <c r="H12" s="1"/>
    </row>
    <row r="13" spans="1:8" ht="15" x14ac:dyDescent="0.2">
      <c r="A13" s="20">
        <v>12</v>
      </c>
      <c r="B13" s="23" t="s">
        <v>882</v>
      </c>
      <c r="C13" s="29">
        <v>42731</v>
      </c>
      <c r="D13" s="40">
        <v>60</v>
      </c>
      <c r="F13" s="1"/>
      <c r="G13" s="1"/>
      <c r="H13" s="1"/>
    </row>
    <row r="14" spans="1:8" x14ac:dyDescent="0.2">
      <c r="F14" s="3"/>
      <c r="G14" s="1"/>
      <c r="H14" s="1"/>
    </row>
    <row r="15" spans="1:8" x14ac:dyDescent="0.2">
      <c r="F15" s="109"/>
    </row>
    <row r="16" spans="1:8" x14ac:dyDescent="0.2">
      <c r="F16" s="109"/>
    </row>
    <row r="17" spans="6:7" ht="15" x14ac:dyDescent="0.2">
      <c r="F17" s="109"/>
      <c r="G17" s="22"/>
    </row>
    <row r="18" spans="6:7" x14ac:dyDescent="0.2">
      <c r="F18" s="109"/>
    </row>
    <row r="19" spans="6:7" x14ac:dyDescent="0.2">
      <c r="F19" s="109"/>
    </row>
    <row r="20" spans="6:7" x14ac:dyDescent="0.2">
      <c r="F20" s="109"/>
    </row>
    <row r="21" spans="6:7" x14ac:dyDescent="0.2">
      <c r="F21" s="109"/>
    </row>
    <row r="22" spans="6:7" x14ac:dyDescent="0.2">
      <c r="F22" s="109"/>
    </row>
  </sheetData>
  <autoFilter ref="A1:D13"/>
  <sortState ref="F2:I24">
    <sortCondition ref="F2:F24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workbookViewId="0">
      <pane ySplit="2" topLeftCell="A3" activePane="bottomLeft" state="frozen"/>
      <selection activeCell="F53" sqref="F53"/>
      <selection pane="bottomLeft" activeCell="A10" sqref="A10:N10"/>
    </sheetView>
  </sheetViews>
  <sheetFormatPr defaultColWidth="9.140625" defaultRowHeight="14.25" x14ac:dyDescent="0.2"/>
  <cols>
    <col min="1" max="1" width="26.85546875" style="51" customWidth="1"/>
    <col min="2" max="6" width="4.42578125" style="51" customWidth="1"/>
    <col min="7" max="7" width="4.5703125" style="51" customWidth="1"/>
    <col min="8" max="13" width="4.42578125" style="51" customWidth="1"/>
    <col min="14" max="14" width="8.28515625" style="52" customWidth="1"/>
    <col min="15" max="15" width="9.140625" style="5"/>
    <col min="16" max="16" width="32.28515625" style="5" customWidth="1"/>
    <col min="17" max="16384" width="9.140625" style="5"/>
  </cols>
  <sheetData>
    <row r="1" spans="1:17" ht="15" x14ac:dyDescent="0.2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7" ht="16.350000000000001" customHeight="1" x14ac:dyDescent="0.2">
      <c r="A2" s="41" t="s">
        <v>0</v>
      </c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  <c r="K2" s="42">
        <v>10</v>
      </c>
      <c r="L2" s="42">
        <v>11</v>
      </c>
      <c r="M2" s="42">
        <v>12</v>
      </c>
      <c r="N2" s="43" t="s">
        <v>2</v>
      </c>
    </row>
    <row r="3" spans="1:17" x14ac:dyDescent="0.2">
      <c r="A3" s="44" t="s">
        <v>5</v>
      </c>
      <c r="B3" s="45">
        <f t="shared" ref="B3:M12" ca="1" si="0">IF(ISNA(VLOOKUP($A3,INDIRECT("'"&amp;B$2&amp;"'!$C$2:$D$40"),2,FALSE)),"",VLOOKUP($A3,INDIRECT("'"&amp;B$2&amp;"'!$C$2:$D$40"),2,FALSE))</f>
        <v>40</v>
      </c>
      <c r="C3" s="45">
        <f t="shared" ca="1" si="0"/>
        <v>40</v>
      </c>
      <c r="D3" s="45">
        <f t="shared" ca="1" si="0"/>
        <v>40</v>
      </c>
      <c r="E3" s="45">
        <f t="shared" ca="1" si="0"/>
        <v>40</v>
      </c>
      <c r="F3" s="45">
        <f t="shared" ca="1" si="0"/>
        <v>40</v>
      </c>
      <c r="G3" s="45" t="str">
        <f t="shared" ca="1" si="0"/>
        <v/>
      </c>
      <c r="H3" s="45">
        <f t="shared" ca="1" si="0"/>
        <v>40</v>
      </c>
      <c r="I3" s="45">
        <f t="shared" ca="1" si="0"/>
        <v>39</v>
      </c>
      <c r="J3" s="45">
        <f t="shared" ca="1" si="0"/>
        <v>40</v>
      </c>
      <c r="K3" s="45">
        <f t="shared" ca="1" si="0"/>
        <v>40</v>
      </c>
      <c r="L3" s="45">
        <f t="shared" ca="1" si="0"/>
        <v>40</v>
      </c>
      <c r="M3" s="45">
        <f t="shared" ca="1" si="0"/>
        <v>40</v>
      </c>
      <c r="N3" s="108">
        <f ca="1">IF(COUNT(B3:M3)&gt;8,SUM(LARGE(B3:M3,{1,2,3,4,5,6,7,8})),SUM(B3:M3))</f>
        <v>320</v>
      </c>
      <c r="O3" s="51"/>
      <c r="P3" s="44"/>
    </row>
    <row r="4" spans="1:17" x14ac:dyDescent="0.2">
      <c r="A4" s="44" t="s">
        <v>16</v>
      </c>
      <c r="B4" s="45">
        <f t="shared" ca="1" si="0"/>
        <v>38</v>
      </c>
      <c r="C4" s="45">
        <f t="shared" ca="1" si="0"/>
        <v>36</v>
      </c>
      <c r="D4" s="45">
        <f t="shared" ca="1" si="0"/>
        <v>38</v>
      </c>
      <c r="E4" s="45">
        <f t="shared" ca="1" si="0"/>
        <v>38</v>
      </c>
      <c r="F4" s="45" t="str">
        <f t="shared" ca="1" si="0"/>
        <v/>
      </c>
      <c r="G4" s="45">
        <f t="shared" ca="1" si="0"/>
        <v>40</v>
      </c>
      <c r="H4" s="45">
        <f t="shared" ca="1" si="0"/>
        <v>38</v>
      </c>
      <c r="I4" s="45" t="str">
        <f t="shared" ca="1" si="0"/>
        <v/>
      </c>
      <c r="J4" s="45">
        <f t="shared" ca="1" si="0"/>
        <v>37</v>
      </c>
      <c r="K4" s="45">
        <f t="shared" ca="1" si="0"/>
        <v>38</v>
      </c>
      <c r="L4" s="45" t="str">
        <f t="shared" ca="1" si="0"/>
        <v/>
      </c>
      <c r="M4" s="45" t="str">
        <f t="shared" ca="1" si="0"/>
        <v/>
      </c>
      <c r="N4" s="108">
        <f ca="1">IF(COUNT(B4:M4)&gt;8,SUM(LARGE(B4:M4,{1,2,3,4,5,6,7,8})),SUM(B4:M4))</f>
        <v>303</v>
      </c>
      <c r="O4" s="51"/>
      <c r="P4" s="44"/>
    </row>
    <row r="5" spans="1:17" x14ac:dyDescent="0.2">
      <c r="A5" s="44" t="s">
        <v>182</v>
      </c>
      <c r="B5" s="45" t="str">
        <f t="shared" ca="1" si="0"/>
        <v/>
      </c>
      <c r="C5" s="45">
        <f t="shared" ca="1" si="0"/>
        <v>31</v>
      </c>
      <c r="D5" s="45">
        <f t="shared" ca="1" si="0"/>
        <v>35</v>
      </c>
      <c r="E5" s="45">
        <f t="shared" ca="1" si="0"/>
        <v>32</v>
      </c>
      <c r="F5" s="45">
        <f t="shared" ca="1" si="0"/>
        <v>36</v>
      </c>
      <c r="G5" s="45" t="str">
        <f t="shared" ca="1" si="0"/>
        <v/>
      </c>
      <c r="H5" s="45">
        <f t="shared" ca="1" si="0"/>
        <v>36</v>
      </c>
      <c r="I5" s="45">
        <f t="shared" ca="1" si="0"/>
        <v>31</v>
      </c>
      <c r="J5" s="45" t="str">
        <f t="shared" ca="1" si="0"/>
        <v/>
      </c>
      <c r="K5" s="45">
        <f t="shared" ca="1" si="0"/>
        <v>32</v>
      </c>
      <c r="L5" s="45" t="str">
        <f t="shared" ca="1" si="0"/>
        <v/>
      </c>
      <c r="M5" s="45">
        <f t="shared" ca="1" si="0"/>
        <v>34</v>
      </c>
      <c r="N5" s="108">
        <f ca="1">IF(COUNT(B5:M5)&gt;8,SUM(LARGE(B5:M5,{1,2,3,4,5,6,7,8})),SUM(B5:M5))</f>
        <v>267</v>
      </c>
      <c r="O5" s="51"/>
      <c r="P5" s="44"/>
    </row>
    <row r="6" spans="1:17" x14ac:dyDescent="0.2">
      <c r="A6" s="46" t="s">
        <v>98</v>
      </c>
      <c r="B6" s="45">
        <f t="shared" ca="1" si="0"/>
        <v>34</v>
      </c>
      <c r="C6" s="45">
        <f t="shared" ca="1" si="0"/>
        <v>37</v>
      </c>
      <c r="D6" s="45" t="str">
        <f t="shared" ca="1" si="0"/>
        <v/>
      </c>
      <c r="E6" s="45">
        <f t="shared" ca="1" si="0"/>
        <v>39</v>
      </c>
      <c r="F6" s="45">
        <f t="shared" ca="1" si="0"/>
        <v>39</v>
      </c>
      <c r="G6" s="45" t="str">
        <f t="shared" ca="1" si="0"/>
        <v/>
      </c>
      <c r="H6" s="45" t="str">
        <f t="shared" ca="1" si="0"/>
        <v/>
      </c>
      <c r="I6" s="45" t="str">
        <f t="shared" ca="1" si="0"/>
        <v/>
      </c>
      <c r="J6" s="45">
        <f t="shared" ca="1" si="0"/>
        <v>39</v>
      </c>
      <c r="K6" s="45">
        <f t="shared" ca="1" si="0"/>
        <v>39</v>
      </c>
      <c r="L6" s="45" t="str">
        <f t="shared" ca="1" si="0"/>
        <v/>
      </c>
      <c r="M6" s="45">
        <f t="shared" ca="1" si="0"/>
        <v>39</v>
      </c>
      <c r="N6" s="108">
        <f ca="1">IF(COUNT(B6:M6)&gt;8,SUM(LARGE(B6:M6,{1,2,3,4,5,6,7,8})),SUM(B6:M6))</f>
        <v>266</v>
      </c>
      <c r="O6" s="51"/>
      <c r="P6" s="46"/>
    </row>
    <row r="7" spans="1:17" x14ac:dyDescent="0.2">
      <c r="A7" s="44" t="s">
        <v>11</v>
      </c>
      <c r="B7" s="45">
        <f t="shared" ca="1" si="0"/>
        <v>37</v>
      </c>
      <c r="C7" s="45">
        <f t="shared" ca="1" si="0"/>
        <v>35</v>
      </c>
      <c r="D7" s="45" t="str">
        <f t="shared" ca="1" si="0"/>
        <v/>
      </c>
      <c r="E7" s="45">
        <f t="shared" ca="1" si="0"/>
        <v>33</v>
      </c>
      <c r="F7" s="45">
        <f t="shared" ca="1" si="0"/>
        <v>37</v>
      </c>
      <c r="G7" s="45" t="str">
        <f t="shared" ca="1" si="0"/>
        <v/>
      </c>
      <c r="H7" s="45" t="str">
        <f t="shared" ca="1" si="0"/>
        <v/>
      </c>
      <c r="I7" s="45">
        <f t="shared" ca="1" si="0"/>
        <v>26</v>
      </c>
      <c r="J7" s="45" t="str">
        <f t="shared" ca="1" si="0"/>
        <v/>
      </c>
      <c r="K7" s="45">
        <f t="shared" ca="1" si="0"/>
        <v>34</v>
      </c>
      <c r="L7" s="45" t="str">
        <f t="shared" ca="1" si="0"/>
        <v/>
      </c>
      <c r="M7" s="45">
        <f t="shared" ca="1" si="0"/>
        <v>35</v>
      </c>
      <c r="N7" s="108">
        <f ca="1">IF(COUNT(B7:M7)&gt;8,SUM(LARGE(B7:M7,{1,2,3,4,5,6,7,8})),SUM(B7:M7))</f>
        <v>237</v>
      </c>
      <c r="O7" s="51"/>
      <c r="P7" s="44"/>
    </row>
    <row r="8" spans="1:17" x14ac:dyDescent="0.2">
      <c r="A8" s="47" t="s">
        <v>19</v>
      </c>
      <c r="B8" s="45" t="str">
        <f t="shared" ca="1" si="0"/>
        <v/>
      </c>
      <c r="C8" s="45" t="str">
        <f t="shared" ca="1" si="0"/>
        <v/>
      </c>
      <c r="D8" s="45">
        <f t="shared" ca="1" si="0"/>
        <v>39</v>
      </c>
      <c r="E8" s="45">
        <f t="shared" ca="1" si="0"/>
        <v>36</v>
      </c>
      <c r="F8" s="45" t="str">
        <f t="shared" ca="1" si="0"/>
        <v/>
      </c>
      <c r="G8" s="45" t="str">
        <f t="shared" ca="1" si="0"/>
        <v/>
      </c>
      <c r="H8" s="45" t="str">
        <f t="shared" ca="1" si="0"/>
        <v/>
      </c>
      <c r="I8" s="45">
        <f t="shared" ca="1" si="0"/>
        <v>36</v>
      </c>
      <c r="J8" s="45">
        <f t="shared" ca="1" si="0"/>
        <v>38</v>
      </c>
      <c r="K8" s="45">
        <f t="shared" ca="1" si="0"/>
        <v>37</v>
      </c>
      <c r="L8" s="45" t="str">
        <f t="shared" ca="1" si="0"/>
        <v/>
      </c>
      <c r="M8" s="45">
        <f t="shared" ca="1" si="0"/>
        <v>37</v>
      </c>
      <c r="N8" s="108">
        <f ca="1">IF(COUNT(B8:M8)&gt;8,SUM(LARGE(B8:M8,{1,2,3,4,5,6,7,8})),SUM(B8:M8))</f>
        <v>223</v>
      </c>
      <c r="O8" s="51"/>
      <c r="P8" s="47"/>
      <c r="Q8" s="5">
        <f>8.2-1.6</f>
        <v>6.6</v>
      </c>
    </row>
    <row r="9" spans="1:17" x14ac:dyDescent="0.2">
      <c r="A9" s="44" t="s">
        <v>7</v>
      </c>
      <c r="B9" s="45">
        <f t="shared" ca="1" si="0"/>
        <v>39</v>
      </c>
      <c r="C9" s="45">
        <f t="shared" ca="1" si="0"/>
        <v>39</v>
      </c>
      <c r="D9" s="45" t="str">
        <f t="shared" ca="1" si="0"/>
        <v/>
      </c>
      <c r="E9" s="45" t="str">
        <f t="shared" ca="1" si="0"/>
        <v/>
      </c>
      <c r="F9" s="45">
        <f t="shared" ca="1" si="0"/>
        <v>38</v>
      </c>
      <c r="G9" s="45" t="str">
        <f t="shared" ca="1" si="0"/>
        <v/>
      </c>
      <c r="H9" s="45" t="str">
        <f t="shared" ca="1" si="0"/>
        <v/>
      </c>
      <c r="I9" s="45" t="str">
        <f t="shared" ca="1" si="0"/>
        <v/>
      </c>
      <c r="J9" s="45" t="str">
        <f t="shared" ca="1" si="0"/>
        <v/>
      </c>
      <c r="K9" s="45">
        <f t="shared" ca="1" si="0"/>
        <v>35</v>
      </c>
      <c r="L9" s="45">
        <f t="shared" ca="1" si="0"/>
        <v>38</v>
      </c>
      <c r="M9" s="45" t="str">
        <f t="shared" ca="1" si="0"/>
        <v/>
      </c>
      <c r="N9" s="108">
        <f ca="1">IF(COUNT(B9:M9)&gt;8,SUM(LARGE(B9:M9,{1,2,3,4,5,6,7,8})),SUM(B9:M9))</f>
        <v>189</v>
      </c>
      <c r="O9" s="51"/>
      <c r="P9" s="44"/>
    </row>
    <row r="10" spans="1:17" x14ac:dyDescent="0.2">
      <c r="A10" s="112" t="s">
        <v>113</v>
      </c>
      <c r="B10" s="113">
        <f t="shared" ca="1" si="0"/>
        <v>25</v>
      </c>
      <c r="C10" s="113" t="str">
        <f t="shared" ca="1" si="0"/>
        <v/>
      </c>
      <c r="D10" s="113">
        <f t="shared" ca="1" si="0"/>
        <v>29</v>
      </c>
      <c r="E10" s="113" t="str">
        <f t="shared" ca="1" si="0"/>
        <v/>
      </c>
      <c r="F10" s="113">
        <f t="shared" ca="1" si="0"/>
        <v>31</v>
      </c>
      <c r="G10" s="113" t="str">
        <f t="shared" ca="1" si="0"/>
        <v/>
      </c>
      <c r="H10" s="113">
        <f t="shared" ca="1" si="0"/>
        <v>31</v>
      </c>
      <c r="I10" s="113">
        <f t="shared" ca="1" si="0"/>
        <v>14</v>
      </c>
      <c r="J10" s="113" t="str">
        <f t="shared" ca="1" si="0"/>
        <v/>
      </c>
      <c r="K10" s="113">
        <f t="shared" ca="1" si="0"/>
        <v>25</v>
      </c>
      <c r="L10" s="113" t="str">
        <f t="shared" ca="1" si="0"/>
        <v/>
      </c>
      <c r="M10" s="113">
        <f t="shared" ca="1" si="0"/>
        <v>30</v>
      </c>
      <c r="N10" s="114">
        <f ca="1">IF(COUNT(B10:M10)&gt;8,SUM(LARGE(B10:M10,{1,2,3,4,5,6,7,8})),SUM(B10:M10))</f>
        <v>185</v>
      </c>
      <c r="O10" s="51"/>
      <c r="P10" s="44"/>
    </row>
    <row r="11" spans="1:17" x14ac:dyDescent="0.2">
      <c r="A11" s="44" t="s">
        <v>3</v>
      </c>
      <c r="B11" s="45">
        <f t="shared" ca="1" si="0"/>
        <v>36</v>
      </c>
      <c r="C11" s="45" t="str">
        <f t="shared" ca="1" si="0"/>
        <v/>
      </c>
      <c r="D11" s="45">
        <f t="shared" ca="1" si="0"/>
        <v>36</v>
      </c>
      <c r="E11" s="45">
        <f t="shared" ca="1" si="0"/>
        <v>35</v>
      </c>
      <c r="F11" s="45" t="str">
        <f t="shared" ca="1" si="0"/>
        <v/>
      </c>
      <c r="G11" s="45" t="str">
        <f t="shared" ca="1" si="0"/>
        <v/>
      </c>
      <c r="H11" s="45" t="str">
        <f t="shared" ca="1" si="0"/>
        <v/>
      </c>
      <c r="I11" s="45">
        <f t="shared" ca="1" si="0"/>
        <v>34</v>
      </c>
      <c r="J11" s="45">
        <f t="shared" ca="1" si="0"/>
        <v>36</v>
      </c>
      <c r="K11" s="45" t="str">
        <f t="shared" ca="1" si="0"/>
        <v/>
      </c>
      <c r="L11" s="45" t="str">
        <f t="shared" ca="1" si="0"/>
        <v/>
      </c>
      <c r="M11" s="45" t="str">
        <f t="shared" ca="1" si="0"/>
        <v/>
      </c>
      <c r="N11" s="108">
        <f ca="1">IF(COUNT(B11:M11)&gt;8,SUM(LARGE(B11:M11,{1,2,3,4,5,6,7,8})),SUM(B11:M11))</f>
        <v>177</v>
      </c>
      <c r="O11" s="51"/>
      <c r="P11" s="44"/>
    </row>
    <row r="12" spans="1:17" x14ac:dyDescent="0.2">
      <c r="A12" s="44" t="s">
        <v>8</v>
      </c>
      <c r="B12" s="45">
        <f t="shared" ca="1" si="0"/>
        <v>35</v>
      </c>
      <c r="C12" s="45">
        <f t="shared" ca="1" si="0"/>
        <v>34</v>
      </c>
      <c r="D12" s="45" t="str">
        <f t="shared" ca="1" si="0"/>
        <v/>
      </c>
      <c r="E12" s="45" t="str">
        <f t="shared" ca="1" si="0"/>
        <v/>
      </c>
      <c r="F12" s="45" t="str">
        <f t="shared" ca="1" si="0"/>
        <v/>
      </c>
      <c r="G12" s="45" t="str">
        <f t="shared" ca="1" si="0"/>
        <v/>
      </c>
      <c r="H12" s="45">
        <f t="shared" ca="1" si="0"/>
        <v>37</v>
      </c>
      <c r="I12" s="45">
        <f t="shared" ca="1" si="0"/>
        <v>29</v>
      </c>
      <c r="J12" s="45" t="str">
        <f t="shared" ca="1" si="0"/>
        <v/>
      </c>
      <c r="K12" s="45">
        <f t="shared" ca="1" si="0"/>
        <v>33</v>
      </c>
      <c r="L12" s="45" t="str">
        <f t="shared" ca="1" si="0"/>
        <v/>
      </c>
      <c r="M12" s="45" t="str">
        <f t="shared" ca="1" si="0"/>
        <v/>
      </c>
      <c r="N12" s="108">
        <f ca="1">IF(COUNT(B12:M12)&gt;8,SUM(LARGE(B12:M12,{1,2,3,4,5,6,7,8})),SUM(B12:M12))</f>
        <v>168</v>
      </c>
      <c r="O12" s="51"/>
      <c r="P12" s="44"/>
    </row>
    <row r="13" spans="1:17" x14ac:dyDescent="0.2">
      <c r="A13" s="44" t="s">
        <v>30</v>
      </c>
      <c r="B13" s="45">
        <f t="shared" ref="B13:M22" ca="1" si="1">IF(ISNA(VLOOKUP($A13,INDIRECT("'"&amp;B$2&amp;"'!$C$2:$D$40"),2,FALSE)),"",VLOOKUP($A13,INDIRECT("'"&amp;B$2&amp;"'!$C$2:$D$40"),2,FALSE))</f>
        <v>21</v>
      </c>
      <c r="C13" s="45" t="str">
        <f t="shared" ca="1" si="1"/>
        <v/>
      </c>
      <c r="D13" s="45" t="str">
        <f t="shared" ca="1" si="1"/>
        <v/>
      </c>
      <c r="E13" s="45">
        <f t="shared" ca="1" si="1"/>
        <v>29</v>
      </c>
      <c r="F13" s="45" t="str">
        <f t="shared" ca="1" si="1"/>
        <v/>
      </c>
      <c r="G13" s="45" t="str">
        <f t="shared" ca="1" si="1"/>
        <v/>
      </c>
      <c r="H13" s="45">
        <f t="shared" ca="1" si="1"/>
        <v>32</v>
      </c>
      <c r="I13" s="45">
        <f t="shared" ca="1" si="1"/>
        <v>18</v>
      </c>
      <c r="J13" s="45" t="str">
        <f t="shared" ca="1" si="1"/>
        <v/>
      </c>
      <c r="K13" s="45">
        <f t="shared" ca="1" si="1"/>
        <v>26</v>
      </c>
      <c r="L13" s="45" t="str">
        <f t="shared" ca="1" si="1"/>
        <v/>
      </c>
      <c r="M13" s="45">
        <f t="shared" ca="1" si="1"/>
        <v>31</v>
      </c>
      <c r="N13" s="108">
        <f ca="1">IF(COUNT(B13:M13)&gt;8,SUM(LARGE(B13:M13,{1,2,3,4,5,6,7,8})),SUM(B13:M13))</f>
        <v>157</v>
      </c>
    </row>
    <row r="14" spans="1:17" x14ac:dyDescent="0.2">
      <c r="A14" s="47" t="s">
        <v>99</v>
      </c>
      <c r="B14" s="45" t="str">
        <f t="shared" ca="1" si="1"/>
        <v/>
      </c>
      <c r="C14" s="45">
        <f t="shared" ca="1" si="1"/>
        <v>38</v>
      </c>
      <c r="D14" s="45" t="str">
        <f t="shared" ca="1" si="1"/>
        <v/>
      </c>
      <c r="E14" s="45">
        <f t="shared" ca="1" si="1"/>
        <v>37</v>
      </c>
      <c r="F14" s="45" t="str">
        <f t="shared" ca="1" si="1"/>
        <v/>
      </c>
      <c r="G14" s="45" t="str">
        <f t="shared" ca="1" si="1"/>
        <v/>
      </c>
      <c r="H14" s="45" t="str">
        <f t="shared" ca="1" si="1"/>
        <v/>
      </c>
      <c r="I14" s="45" t="str">
        <f t="shared" ca="1" si="1"/>
        <v/>
      </c>
      <c r="J14" s="45" t="str">
        <f t="shared" ca="1" si="1"/>
        <v/>
      </c>
      <c r="K14" s="45">
        <f t="shared" ca="1" si="1"/>
        <v>36</v>
      </c>
      <c r="L14" s="45" t="str">
        <f t="shared" ca="1" si="1"/>
        <v/>
      </c>
      <c r="M14" s="45">
        <f t="shared" ca="1" si="1"/>
        <v>38</v>
      </c>
      <c r="N14" s="108">
        <f ca="1">IF(COUNT(B14:M14)&gt;8,SUM(LARGE(B14:M14,{1,2,3,4,5,6,7,8})),SUM(B14:M14))</f>
        <v>149</v>
      </c>
    </row>
    <row r="15" spans="1:17" x14ac:dyDescent="0.2">
      <c r="A15" s="44" t="s">
        <v>13</v>
      </c>
      <c r="B15" s="45" t="str">
        <f t="shared" ca="1" si="1"/>
        <v/>
      </c>
      <c r="C15" s="45" t="str">
        <f t="shared" ca="1" si="1"/>
        <v/>
      </c>
      <c r="D15" s="45" t="str">
        <f t="shared" ca="1" si="1"/>
        <v/>
      </c>
      <c r="E15" s="45">
        <f t="shared" ca="1" si="1"/>
        <v>27</v>
      </c>
      <c r="F15" s="45">
        <f t="shared" ca="1" si="1"/>
        <v>29</v>
      </c>
      <c r="G15" s="45" t="str">
        <f t="shared" ca="1" si="1"/>
        <v/>
      </c>
      <c r="H15" s="45">
        <f t="shared" ca="1" si="1"/>
        <v>28</v>
      </c>
      <c r="I15" s="45" t="str">
        <f t="shared" ca="1" si="1"/>
        <v/>
      </c>
      <c r="J15" s="45" t="str">
        <f t="shared" ca="1" si="1"/>
        <v/>
      </c>
      <c r="K15" s="45">
        <f t="shared" ca="1" si="1"/>
        <v>18</v>
      </c>
      <c r="L15" s="45" t="str">
        <f t="shared" ca="1" si="1"/>
        <v/>
      </c>
      <c r="M15" s="45">
        <f t="shared" ca="1" si="1"/>
        <v>28</v>
      </c>
      <c r="N15" s="108">
        <f ca="1">IF(COUNT(B15:M15)&gt;8,SUM(LARGE(B15:M15,{1,2,3,4,5,6,7,8})),SUM(B15:M15))</f>
        <v>130</v>
      </c>
    </row>
    <row r="16" spans="1:17" x14ac:dyDescent="0.2">
      <c r="A16" s="44" t="s">
        <v>9</v>
      </c>
      <c r="B16" s="45">
        <f t="shared" ca="1" si="1"/>
        <v>32</v>
      </c>
      <c r="C16" s="45">
        <f t="shared" ca="1" si="1"/>
        <v>32</v>
      </c>
      <c r="D16" s="45" t="str">
        <f t="shared" ca="1" si="1"/>
        <v/>
      </c>
      <c r="E16" s="45" t="str">
        <f t="shared" ca="1" si="1"/>
        <v/>
      </c>
      <c r="F16" s="45" t="str">
        <f t="shared" ca="1" si="1"/>
        <v/>
      </c>
      <c r="G16" s="45" t="str">
        <f t="shared" ca="1" si="1"/>
        <v/>
      </c>
      <c r="H16" s="45" t="str">
        <f t="shared" ca="1" si="1"/>
        <v/>
      </c>
      <c r="I16" s="45">
        <f t="shared" ca="1" si="1"/>
        <v>25</v>
      </c>
      <c r="J16" s="45" t="str">
        <f t="shared" ca="1" si="1"/>
        <v/>
      </c>
      <c r="K16" s="45">
        <f t="shared" ca="1" si="1"/>
        <v>31</v>
      </c>
      <c r="L16" s="45" t="str">
        <f t="shared" ca="1" si="1"/>
        <v/>
      </c>
      <c r="M16" s="45" t="str">
        <f t="shared" ca="1" si="1"/>
        <v/>
      </c>
      <c r="N16" s="108">
        <f ca="1">IF(COUNT(B16:M16)&gt;8,SUM(LARGE(B16:M16,{1,2,3,4,5,6,7,8})),SUM(B16:M16))</f>
        <v>120</v>
      </c>
    </row>
    <row r="17" spans="1:14" x14ac:dyDescent="0.2">
      <c r="A17" s="47" t="s">
        <v>14</v>
      </c>
      <c r="B17" s="45">
        <f t="shared" ca="1" si="1"/>
        <v>24</v>
      </c>
      <c r="C17" s="45">
        <f t="shared" ca="1" si="1"/>
        <v>25</v>
      </c>
      <c r="D17" s="45">
        <f t="shared" ca="1" si="1"/>
        <v>28</v>
      </c>
      <c r="E17" s="45" t="str">
        <f t="shared" ca="1" si="1"/>
        <v/>
      </c>
      <c r="F17" s="45" t="str">
        <f t="shared" ca="1" si="1"/>
        <v/>
      </c>
      <c r="G17" s="45" t="str">
        <f t="shared" ca="1" si="1"/>
        <v/>
      </c>
      <c r="H17" s="45" t="str">
        <f t="shared" ca="1" si="1"/>
        <v/>
      </c>
      <c r="I17" s="45">
        <f t="shared" ca="1" si="1"/>
        <v>17</v>
      </c>
      <c r="J17" s="45" t="str">
        <f t="shared" ca="1" si="1"/>
        <v/>
      </c>
      <c r="K17" s="45">
        <f t="shared" ca="1" si="1"/>
        <v>22</v>
      </c>
      <c r="L17" s="45" t="str">
        <f t="shared" ca="1" si="1"/>
        <v/>
      </c>
      <c r="M17" s="45" t="str">
        <f t="shared" ca="1" si="1"/>
        <v/>
      </c>
      <c r="N17" s="108">
        <f ca="1">IF(COUNT(B17:M17)&gt;8,SUM(LARGE(B17:M17,{1,2,3,4,5,6,7,8})),SUM(B17:M17))</f>
        <v>116</v>
      </c>
    </row>
    <row r="18" spans="1:14" x14ac:dyDescent="0.2">
      <c r="A18" s="47" t="s">
        <v>69</v>
      </c>
      <c r="B18" s="45">
        <f t="shared" ca="1" si="1"/>
        <v>22</v>
      </c>
      <c r="C18" s="45" t="str">
        <f t="shared" ca="1" si="1"/>
        <v/>
      </c>
      <c r="D18" s="45">
        <f t="shared" ca="1" si="1"/>
        <v>27</v>
      </c>
      <c r="E18" s="45" t="str">
        <f t="shared" ca="1" si="1"/>
        <v/>
      </c>
      <c r="F18" s="45" t="str">
        <f t="shared" ca="1" si="1"/>
        <v/>
      </c>
      <c r="G18" s="45" t="str">
        <f t="shared" ca="1" si="1"/>
        <v/>
      </c>
      <c r="H18" s="45">
        <f t="shared" ca="1" si="1"/>
        <v>29</v>
      </c>
      <c r="I18" s="45" t="str">
        <f t="shared" ca="1" si="1"/>
        <v/>
      </c>
      <c r="J18" s="45" t="str">
        <f t="shared" ca="1" si="1"/>
        <v/>
      </c>
      <c r="K18" s="45">
        <f t="shared" ca="1" si="1"/>
        <v>23</v>
      </c>
      <c r="L18" s="45" t="str">
        <f t="shared" ca="1" si="1"/>
        <v/>
      </c>
      <c r="M18" s="45" t="str">
        <f t="shared" ca="1" si="1"/>
        <v/>
      </c>
      <c r="N18" s="108">
        <f ca="1">IF(COUNT(B18:M18)&gt;8,SUM(LARGE(B18:M18,{1,2,3,4,5,6,7,8})),SUM(B18:M18))</f>
        <v>101</v>
      </c>
    </row>
    <row r="19" spans="1:14" x14ac:dyDescent="0.2">
      <c r="A19" s="44" t="s">
        <v>205</v>
      </c>
      <c r="B19" s="45">
        <f t="shared" ca="1" si="1"/>
        <v>33</v>
      </c>
      <c r="C19" s="45" t="str">
        <f t="shared" ca="1" si="1"/>
        <v/>
      </c>
      <c r="D19" s="45">
        <f t="shared" ca="1" si="1"/>
        <v>33</v>
      </c>
      <c r="E19" s="45">
        <f t="shared" ca="1" si="1"/>
        <v>34</v>
      </c>
      <c r="F19" s="45" t="str">
        <f t="shared" ca="1" si="1"/>
        <v/>
      </c>
      <c r="G19" s="45" t="str">
        <f t="shared" ca="1" si="1"/>
        <v/>
      </c>
      <c r="H19" s="45" t="str">
        <f t="shared" ca="1" si="1"/>
        <v/>
      </c>
      <c r="I19" s="45" t="str">
        <f t="shared" ca="1" si="1"/>
        <v/>
      </c>
      <c r="J19" s="45" t="str">
        <f t="shared" ca="1" si="1"/>
        <v/>
      </c>
      <c r="K19" s="45" t="str">
        <f t="shared" ca="1" si="1"/>
        <v/>
      </c>
      <c r="L19" s="45" t="str">
        <f t="shared" ca="1" si="1"/>
        <v/>
      </c>
      <c r="M19" s="45" t="str">
        <f t="shared" ca="1" si="1"/>
        <v/>
      </c>
      <c r="N19" s="108">
        <f ca="1">IF(COUNT(B19:M19)&gt;8,SUM(LARGE(B19:M19,{1,2,3,4,5,6,7,8})),SUM(B19:M19))</f>
        <v>100</v>
      </c>
    </row>
    <row r="20" spans="1:14" x14ac:dyDescent="0.2">
      <c r="A20" s="44" t="s">
        <v>25</v>
      </c>
      <c r="B20" s="45">
        <f t="shared" ca="1" si="1"/>
        <v>31</v>
      </c>
      <c r="C20" s="45">
        <f t="shared" ca="1" si="1"/>
        <v>33</v>
      </c>
      <c r="D20" s="45" t="str">
        <f t="shared" ca="1" si="1"/>
        <v/>
      </c>
      <c r="E20" s="45" t="str">
        <f t="shared" ca="1" si="1"/>
        <v/>
      </c>
      <c r="F20" s="45">
        <f t="shared" ca="1" si="1"/>
        <v>35</v>
      </c>
      <c r="G20" s="45" t="str">
        <f t="shared" ca="1" si="1"/>
        <v/>
      </c>
      <c r="H20" s="45" t="str">
        <f t="shared" ca="1" si="1"/>
        <v/>
      </c>
      <c r="I20" s="45" t="str">
        <f t="shared" ca="1" si="1"/>
        <v/>
      </c>
      <c r="J20" s="45" t="str">
        <f t="shared" ca="1" si="1"/>
        <v/>
      </c>
      <c r="K20" s="45" t="str">
        <f t="shared" ca="1" si="1"/>
        <v/>
      </c>
      <c r="L20" s="45" t="str">
        <f t="shared" ca="1" si="1"/>
        <v/>
      </c>
      <c r="M20" s="45" t="str">
        <f t="shared" ca="1" si="1"/>
        <v/>
      </c>
      <c r="N20" s="108">
        <f ca="1">IF(COUNT(B20:M20)&gt;8,SUM(LARGE(B20:M20,{1,2,3,4,5,6,7,8})),SUM(B20:M20))</f>
        <v>99</v>
      </c>
    </row>
    <row r="21" spans="1:14" x14ac:dyDescent="0.2">
      <c r="A21" s="44" t="s">
        <v>212</v>
      </c>
      <c r="B21" s="45">
        <f t="shared" ca="1" si="1"/>
        <v>28</v>
      </c>
      <c r="C21" s="45" t="str">
        <f t="shared" ca="1" si="1"/>
        <v/>
      </c>
      <c r="D21" s="45" t="str">
        <f t="shared" ca="1" si="1"/>
        <v/>
      </c>
      <c r="E21" s="45">
        <f t="shared" ca="1" si="1"/>
        <v>31</v>
      </c>
      <c r="F21" s="45" t="str">
        <f t="shared" ca="1" si="1"/>
        <v/>
      </c>
      <c r="G21" s="45">
        <f t="shared" ca="1" si="1"/>
        <v>36</v>
      </c>
      <c r="H21" s="45" t="str">
        <f t="shared" ca="1" si="1"/>
        <v/>
      </c>
      <c r="I21" s="45" t="str">
        <f t="shared" ca="1" si="1"/>
        <v/>
      </c>
      <c r="J21" s="45" t="str">
        <f t="shared" ca="1" si="1"/>
        <v/>
      </c>
      <c r="K21" s="45" t="str">
        <f t="shared" ca="1" si="1"/>
        <v/>
      </c>
      <c r="L21" s="45" t="str">
        <f t="shared" ca="1" si="1"/>
        <v/>
      </c>
      <c r="M21" s="45" t="str">
        <f t="shared" ca="1" si="1"/>
        <v/>
      </c>
      <c r="N21" s="108">
        <f ca="1">IF(COUNT(B21:M21)&gt;8,SUM(LARGE(B21:M21,{1,2,3,4,5,6,7,8})),SUM(B21:M21))</f>
        <v>95</v>
      </c>
    </row>
    <row r="22" spans="1:14" x14ac:dyDescent="0.2">
      <c r="A22" s="47" t="s">
        <v>116</v>
      </c>
      <c r="B22" s="45">
        <f t="shared" ca="1" si="1"/>
        <v>29</v>
      </c>
      <c r="C22" s="45">
        <f t="shared" ca="1" si="1"/>
        <v>30</v>
      </c>
      <c r="D22" s="45">
        <f t="shared" ca="1" si="1"/>
        <v>34</v>
      </c>
      <c r="E22" s="45" t="str">
        <f t="shared" ca="1" si="1"/>
        <v/>
      </c>
      <c r="F22" s="45" t="str">
        <f t="shared" ca="1" si="1"/>
        <v/>
      </c>
      <c r="G22" s="45" t="str">
        <f t="shared" ca="1" si="1"/>
        <v/>
      </c>
      <c r="H22" s="45" t="str">
        <f t="shared" ca="1" si="1"/>
        <v/>
      </c>
      <c r="I22" s="45" t="str">
        <f t="shared" ca="1" si="1"/>
        <v/>
      </c>
      <c r="J22" s="45" t="str">
        <f t="shared" ca="1" si="1"/>
        <v/>
      </c>
      <c r="K22" s="45" t="str">
        <f t="shared" ca="1" si="1"/>
        <v/>
      </c>
      <c r="L22" s="45" t="str">
        <f t="shared" ca="1" si="1"/>
        <v/>
      </c>
      <c r="M22" s="45" t="str">
        <f t="shared" ca="1" si="1"/>
        <v/>
      </c>
      <c r="N22" s="108">
        <f ca="1">IF(COUNT(B22:M22)&gt;8,SUM(LARGE(B22:M22,{1,2,3,4,5,6,7,8})),SUM(B22:M22))</f>
        <v>93</v>
      </c>
    </row>
    <row r="23" spans="1:14" x14ac:dyDescent="0.2">
      <c r="A23" s="44" t="s">
        <v>102</v>
      </c>
      <c r="B23" s="45" t="str">
        <f t="shared" ref="B23:M32" ca="1" si="2">IF(ISNA(VLOOKUP($A23,INDIRECT("'"&amp;B$2&amp;"'!$C$2:$D$40"),2,FALSE)),"",VLOOKUP($A23,INDIRECT("'"&amp;B$2&amp;"'!$C$2:$D$40"),2,FALSE))</f>
        <v/>
      </c>
      <c r="C23" s="45" t="str">
        <f t="shared" ca="1" si="2"/>
        <v/>
      </c>
      <c r="D23" s="45" t="str">
        <f t="shared" ca="1" si="2"/>
        <v/>
      </c>
      <c r="E23" s="45" t="str">
        <f t="shared" ca="1" si="2"/>
        <v/>
      </c>
      <c r="F23" s="45">
        <f t="shared" ca="1" si="2"/>
        <v>32</v>
      </c>
      <c r="G23" s="45" t="str">
        <f t="shared" ca="1" si="2"/>
        <v/>
      </c>
      <c r="H23" s="45" t="str">
        <f t="shared" ca="1" si="2"/>
        <v/>
      </c>
      <c r="I23" s="45">
        <f t="shared" ca="1" si="2"/>
        <v>27</v>
      </c>
      <c r="J23" s="45" t="str">
        <f t="shared" ca="1" si="2"/>
        <v/>
      </c>
      <c r="K23" s="45">
        <f t="shared" ca="1" si="2"/>
        <v>29</v>
      </c>
      <c r="L23" s="45" t="str">
        <f t="shared" ca="1" si="2"/>
        <v/>
      </c>
      <c r="M23" s="45" t="str">
        <f t="shared" ca="1" si="2"/>
        <v/>
      </c>
      <c r="N23" s="108">
        <f ca="1">IF(COUNT(B23:M23)&gt;8,SUM(LARGE(B23:M23,{1,2,3,4,5,6,7,8})),SUM(B23:M23))</f>
        <v>88</v>
      </c>
    </row>
    <row r="24" spans="1:14" x14ac:dyDescent="0.2">
      <c r="A24" s="44" t="s">
        <v>931</v>
      </c>
      <c r="B24" s="45" t="str">
        <f t="shared" ca="1" si="2"/>
        <v/>
      </c>
      <c r="C24" s="45" t="str">
        <f t="shared" ca="1" si="2"/>
        <v/>
      </c>
      <c r="D24" s="45" t="str">
        <f t="shared" ca="1" si="2"/>
        <v/>
      </c>
      <c r="E24" s="45" t="str">
        <f t="shared" ca="1" si="2"/>
        <v/>
      </c>
      <c r="F24" s="45" t="str">
        <f t="shared" ca="1" si="2"/>
        <v/>
      </c>
      <c r="G24" s="45">
        <f t="shared" ca="1" si="2"/>
        <v>39</v>
      </c>
      <c r="H24" s="45" t="str">
        <f t="shared" ca="1" si="2"/>
        <v/>
      </c>
      <c r="I24" s="45" t="str">
        <f t="shared" ca="1" si="2"/>
        <v/>
      </c>
      <c r="J24" s="45" t="str">
        <f t="shared" ca="1" si="2"/>
        <v/>
      </c>
      <c r="K24" s="45" t="str">
        <f t="shared" ca="1" si="2"/>
        <v/>
      </c>
      <c r="L24" s="45">
        <f t="shared" ca="1" si="2"/>
        <v>39</v>
      </c>
      <c r="M24" s="45" t="str">
        <f t="shared" ca="1" si="2"/>
        <v/>
      </c>
      <c r="N24" s="108">
        <f ca="1">IF(COUNT(B24:M24)&gt;8,SUM(LARGE(B24:M24,{1,2,3,4,5,6,7,8})),SUM(B24:M24))</f>
        <v>78</v>
      </c>
    </row>
    <row r="25" spans="1:14" x14ac:dyDescent="0.2">
      <c r="A25" s="44" t="s">
        <v>105</v>
      </c>
      <c r="B25" s="45">
        <f t="shared" ca="1" si="2"/>
        <v>27</v>
      </c>
      <c r="C25" s="45" t="str">
        <f t="shared" ca="1" si="2"/>
        <v/>
      </c>
      <c r="D25" s="45" t="str">
        <f t="shared" ca="1" si="2"/>
        <v/>
      </c>
      <c r="E25" s="45" t="str">
        <f t="shared" ca="1" si="2"/>
        <v/>
      </c>
      <c r="F25" s="45" t="str">
        <f t="shared" ca="1" si="2"/>
        <v/>
      </c>
      <c r="G25" s="45" t="str">
        <f t="shared" ca="1" si="2"/>
        <v/>
      </c>
      <c r="H25" s="45" t="str">
        <f t="shared" ca="1" si="2"/>
        <v/>
      </c>
      <c r="I25" s="45">
        <f t="shared" ca="1" si="2"/>
        <v>23</v>
      </c>
      <c r="J25" s="45" t="str">
        <f t="shared" ca="1" si="2"/>
        <v/>
      </c>
      <c r="K25" s="45">
        <f t="shared" ca="1" si="2"/>
        <v>27</v>
      </c>
      <c r="L25" s="45" t="str">
        <f t="shared" ca="1" si="2"/>
        <v/>
      </c>
      <c r="M25" s="45" t="str">
        <f t="shared" ca="1" si="2"/>
        <v/>
      </c>
      <c r="N25" s="108">
        <f ca="1">IF(COUNT(B25:M25)&gt;8,SUM(LARGE(B25:M25,{1,2,3,4,5,6,7,8})),SUM(B25:M25))</f>
        <v>77</v>
      </c>
    </row>
    <row r="26" spans="1:14" x14ac:dyDescent="0.2">
      <c r="A26" s="47" t="s">
        <v>21</v>
      </c>
      <c r="B26" s="45" t="str">
        <f t="shared" ca="1" si="2"/>
        <v/>
      </c>
      <c r="C26" s="45" t="str">
        <f t="shared" ca="1" si="2"/>
        <v/>
      </c>
      <c r="D26" s="45">
        <f t="shared" ca="1" si="2"/>
        <v>37</v>
      </c>
      <c r="E26" s="45" t="str">
        <f t="shared" ca="1" si="2"/>
        <v/>
      </c>
      <c r="F26" s="45" t="str">
        <f t="shared" ca="1" si="2"/>
        <v/>
      </c>
      <c r="G26" s="45" t="str">
        <f t="shared" ca="1" si="2"/>
        <v/>
      </c>
      <c r="H26" s="45" t="str">
        <f t="shared" ca="1" si="2"/>
        <v/>
      </c>
      <c r="I26" s="45">
        <f t="shared" ca="1" si="2"/>
        <v>38</v>
      </c>
      <c r="J26" s="45" t="str">
        <f t="shared" ca="1" si="2"/>
        <v/>
      </c>
      <c r="K26" s="45" t="str">
        <f t="shared" ca="1" si="2"/>
        <v/>
      </c>
      <c r="L26" s="45" t="str">
        <f t="shared" ca="1" si="2"/>
        <v/>
      </c>
      <c r="M26" s="45" t="str">
        <f t="shared" ca="1" si="2"/>
        <v/>
      </c>
      <c r="N26" s="108">
        <f ca="1">IF(COUNT(B26:M26)&gt;8,SUM(LARGE(B26:M26,{1,2,3,4,5,6,7,8})),SUM(B26:M26))</f>
        <v>75</v>
      </c>
    </row>
    <row r="27" spans="1:14" x14ac:dyDescent="0.2">
      <c r="A27" s="44" t="s">
        <v>40</v>
      </c>
      <c r="B27" s="45" t="str">
        <f t="shared" ca="1" si="2"/>
        <v/>
      </c>
      <c r="C27" s="45" t="str">
        <f t="shared" ca="1" si="2"/>
        <v/>
      </c>
      <c r="D27" s="45" t="str">
        <f t="shared" ca="1" si="2"/>
        <v/>
      </c>
      <c r="E27" s="45">
        <f t="shared" ca="1" si="2"/>
        <v>28</v>
      </c>
      <c r="F27" s="45" t="str">
        <f t="shared" ca="1" si="2"/>
        <v/>
      </c>
      <c r="G27" s="45" t="str">
        <f t="shared" ca="1" si="2"/>
        <v/>
      </c>
      <c r="H27" s="45">
        <f t="shared" ca="1" si="2"/>
        <v>30</v>
      </c>
      <c r="I27" s="45">
        <f t="shared" ca="1" si="2"/>
        <v>15</v>
      </c>
      <c r="J27" s="45" t="str">
        <f t="shared" ca="1" si="2"/>
        <v/>
      </c>
      <c r="K27" s="45" t="str">
        <f t="shared" ca="1" si="2"/>
        <v/>
      </c>
      <c r="L27" s="45" t="str">
        <f t="shared" ca="1" si="2"/>
        <v/>
      </c>
      <c r="M27" s="45" t="str">
        <f t="shared" ca="1" si="2"/>
        <v/>
      </c>
      <c r="N27" s="108">
        <f ca="1">IF(COUNT(B27:M27)&gt;8,SUM(LARGE(B27:M27,{1,2,3,4,5,6,7,8})),SUM(B27:M27))</f>
        <v>73</v>
      </c>
    </row>
    <row r="28" spans="1:14" x14ac:dyDescent="0.2">
      <c r="A28" s="44" t="s">
        <v>951</v>
      </c>
      <c r="B28" s="45" t="str">
        <f t="shared" ca="1" si="2"/>
        <v/>
      </c>
      <c r="C28" s="45" t="str">
        <f t="shared" ca="1" si="2"/>
        <v/>
      </c>
      <c r="D28" s="45" t="str">
        <f t="shared" ca="1" si="2"/>
        <v/>
      </c>
      <c r="E28" s="45" t="str">
        <f t="shared" ca="1" si="2"/>
        <v/>
      </c>
      <c r="F28" s="45" t="str">
        <f t="shared" ca="1" si="2"/>
        <v/>
      </c>
      <c r="G28" s="45" t="str">
        <f t="shared" ca="1" si="2"/>
        <v/>
      </c>
      <c r="H28" s="45" t="str">
        <f t="shared" ca="1" si="2"/>
        <v/>
      </c>
      <c r="I28" s="45">
        <f t="shared" ca="1" si="2"/>
        <v>35</v>
      </c>
      <c r="J28" s="45" t="str">
        <f t="shared" ca="1" si="2"/>
        <v/>
      </c>
      <c r="K28" s="45" t="str">
        <f t="shared" ca="1" si="2"/>
        <v/>
      </c>
      <c r="L28" s="45" t="str">
        <f t="shared" ca="1" si="2"/>
        <v/>
      </c>
      <c r="M28" s="45">
        <f t="shared" ca="1" si="2"/>
        <v>36</v>
      </c>
      <c r="N28" s="108">
        <f ca="1">IF(COUNT(B28:M28)&gt;8,SUM(LARGE(B28:M28,{1,2,3,4,5,6,7,8})),SUM(B28:M28))</f>
        <v>71</v>
      </c>
    </row>
    <row r="29" spans="1:14" x14ac:dyDescent="0.2">
      <c r="A29" s="44" t="s">
        <v>962</v>
      </c>
      <c r="B29" s="45" t="str">
        <f t="shared" ca="1" si="2"/>
        <v/>
      </c>
      <c r="C29" s="45" t="str">
        <f t="shared" ca="1" si="2"/>
        <v/>
      </c>
      <c r="D29" s="45" t="str">
        <f t="shared" ca="1" si="2"/>
        <v/>
      </c>
      <c r="E29" s="45" t="str">
        <f t="shared" ca="1" si="2"/>
        <v/>
      </c>
      <c r="F29" s="45" t="str">
        <f t="shared" ca="1" si="2"/>
        <v/>
      </c>
      <c r="G29" s="45" t="str">
        <f t="shared" ca="1" si="2"/>
        <v/>
      </c>
      <c r="H29" s="45" t="str">
        <f t="shared" ca="1" si="2"/>
        <v/>
      </c>
      <c r="I29" s="45" t="str">
        <f t="shared" ca="1" si="2"/>
        <v/>
      </c>
      <c r="J29" s="45" t="str">
        <f t="shared" ca="1" si="2"/>
        <v/>
      </c>
      <c r="K29" s="45" t="str">
        <f t="shared" ca="1" si="2"/>
        <v/>
      </c>
      <c r="L29" s="45">
        <f t="shared" ca="1" si="2"/>
        <v>37</v>
      </c>
      <c r="M29" s="45">
        <f t="shared" ca="1" si="2"/>
        <v>33</v>
      </c>
      <c r="N29" s="108">
        <f ca="1">IF(COUNT(B29:M29)&gt;8,SUM(LARGE(B29:M29,{1,2,3,4,5,6,7,8})),SUM(B29:M29))</f>
        <v>70</v>
      </c>
    </row>
    <row r="30" spans="1:14" x14ac:dyDescent="0.2">
      <c r="A30" s="47" t="s">
        <v>132</v>
      </c>
      <c r="B30" s="45">
        <f t="shared" ca="1" si="2"/>
        <v>30</v>
      </c>
      <c r="C30" s="45" t="str">
        <f t="shared" ca="1" si="2"/>
        <v/>
      </c>
      <c r="D30" s="45" t="str">
        <f t="shared" ca="1" si="2"/>
        <v/>
      </c>
      <c r="E30" s="45" t="str">
        <f t="shared" ca="1" si="2"/>
        <v/>
      </c>
      <c r="F30" s="45" t="str">
        <f t="shared" ca="1" si="2"/>
        <v/>
      </c>
      <c r="G30" s="45">
        <f t="shared" ca="1" si="2"/>
        <v>38</v>
      </c>
      <c r="H30" s="45" t="str">
        <f t="shared" ca="1" si="2"/>
        <v/>
      </c>
      <c r="I30" s="45" t="str">
        <f t="shared" ca="1" si="2"/>
        <v/>
      </c>
      <c r="J30" s="45" t="str">
        <f t="shared" ca="1" si="2"/>
        <v/>
      </c>
      <c r="K30" s="45" t="str">
        <f t="shared" ca="1" si="2"/>
        <v/>
      </c>
      <c r="L30" s="45" t="str">
        <f t="shared" ca="1" si="2"/>
        <v/>
      </c>
      <c r="M30" s="45" t="str">
        <f t="shared" ca="1" si="2"/>
        <v/>
      </c>
      <c r="N30" s="108">
        <f ca="1">IF(COUNT(B30:M30)&gt;8,SUM(LARGE(B30:M30,{1,2,3,4,5,6,7,8})),SUM(B30:M30))</f>
        <v>68</v>
      </c>
    </row>
    <row r="31" spans="1:14" x14ac:dyDescent="0.2">
      <c r="A31" s="44" t="s">
        <v>34</v>
      </c>
      <c r="B31" s="45">
        <f t="shared" ca="1" si="2"/>
        <v>26</v>
      </c>
      <c r="C31" s="45">
        <f t="shared" ca="1" si="2"/>
        <v>26</v>
      </c>
      <c r="D31" s="45" t="str">
        <f t="shared" ca="1" si="2"/>
        <v/>
      </c>
      <c r="E31" s="45" t="str">
        <f t="shared" ca="1" si="2"/>
        <v/>
      </c>
      <c r="F31" s="45" t="str">
        <f t="shared" ca="1" si="2"/>
        <v/>
      </c>
      <c r="G31" s="45" t="str">
        <f t="shared" ca="1" si="2"/>
        <v/>
      </c>
      <c r="H31" s="45" t="str">
        <f t="shared" ca="1" si="2"/>
        <v/>
      </c>
      <c r="I31" s="45">
        <f t="shared" ca="1" si="2"/>
        <v>16</v>
      </c>
      <c r="J31" s="45" t="str">
        <f t="shared" ca="1" si="2"/>
        <v/>
      </c>
      <c r="K31" s="45" t="str">
        <f t="shared" ca="1" si="2"/>
        <v/>
      </c>
      <c r="L31" s="45" t="str">
        <f t="shared" ca="1" si="2"/>
        <v/>
      </c>
      <c r="M31" s="45" t="str">
        <f t="shared" ca="1" si="2"/>
        <v/>
      </c>
      <c r="N31" s="108">
        <f ca="1">IF(COUNT(B31:M31)&gt;8,SUM(LARGE(B31:M31,{1,2,3,4,5,6,7,8})),SUM(B31:M31))</f>
        <v>68</v>
      </c>
    </row>
    <row r="32" spans="1:14" x14ac:dyDescent="0.2">
      <c r="A32" s="44" t="s">
        <v>39</v>
      </c>
      <c r="B32" s="45" t="str">
        <f t="shared" ca="1" si="2"/>
        <v/>
      </c>
      <c r="C32" s="45" t="str">
        <f t="shared" ca="1" si="2"/>
        <v/>
      </c>
      <c r="D32" s="45" t="str">
        <f t="shared" ca="1" si="2"/>
        <v/>
      </c>
      <c r="E32" s="45" t="str">
        <f t="shared" ca="1" si="2"/>
        <v/>
      </c>
      <c r="F32" s="45" t="str">
        <f t="shared" ca="1" si="2"/>
        <v/>
      </c>
      <c r="G32" s="45">
        <f t="shared" ca="1" si="2"/>
        <v>37</v>
      </c>
      <c r="H32" s="45" t="str">
        <f t="shared" ca="1" si="2"/>
        <v/>
      </c>
      <c r="I32" s="45" t="str">
        <f t="shared" ca="1" si="2"/>
        <v/>
      </c>
      <c r="J32" s="45" t="str">
        <f t="shared" ca="1" si="2"/>
        <v/>
      </c>
      <c r="K32" s="45" t="str">
        <f t="shared" ca="1" si="2"/>
        <v/>
      </c>
      <c r="L32" s="45" t="str">
        <f t="shared" ca="1" si="2"/>
        <v/>
      </c>
      <c r="M32" s="45">
        <f t="shared" ca="1" si="2"/>
        <v>29</v>
      </c>
      <c r="N32" s="108">
        <f ca="1">IF(COUNT(B32:M32)&gt;8,SUM(LARGE(B32:M32,{1,2,3,4,5,6,7,8})),SUM(B32:M32))</f>
        <v>66</v>
      </c>
    </row>
    <row r="33" spans="1:14" x14ac:dyDescent="0.2">
      <c r="A33" s="44" t="s">
        <v>878</v>
      </c>
      <c r="B33" s="45" t="str">
        <f t="shared" ref="B33:M42" ca="1" si="3">IF(ISNA(VLOOKUP($A33,INDIRECT("'"&amp;B$2&amp;"'!$C$2:$D$40"),2,FALSE)),"",VLOOKUP($A33,INDIRECT("'"&amp;B$2&amp;"'!$C$2:$D$40"),2,FALSE))</f>
        <v/>
      </c>
      <c r="C33" s="45" t="str">
        <f t="shared" ca="1" si="3"/>
        <v/>
      </c>
      <c r="D33" s="45">
        <f t="shared" ca="1" si="3"/>
        <v>30</v>
      </c>
      <c r="E33" s="45" t="str">
        <f t="shared" ca="1" si="3"/>
        <v/>
      </c>
      <c r="F33" s="45" t="str">
        <f t="shared" ca="1" si="3"/>
        <v/>
      </c>
      <c r="G33" s="45" t="str">
        <f t="shared" ca="1" si="3"/>
        <v/>
      </c>
      <c r="H33" s="45">
        <f t="shared" ca="1" si="3"/>
        <v>35</v>
      </c>
      <c r="I33" s="45" t="str">
        <f t="shared" ca="1" si="3"/>
        <v/>
      </c>
      <c r="J33" s="45" t="str">
        <f t="shared" ca="1" si="3"/>
        <v/>
      </c>
      <c r="K33" s="45" t="str">
        <f t="shared" ca="1" si="3"/>
        <v/>
      </c>
      <c r="L33" s="45" t="str">
        <f t="shared" ca="1" si="3"/>
        <v/>
      </c>
      <c r="M33" s="45" t="str">
        <f t="shared" ca="1" si="3"/>
        <v/>
      </c>
      <c r="N33" s="108">
        <f ca="1">IF(COUNT(B33:M33)&gt;8,SUM(LARGE(B33:M33,{1,2,3,4,5,6,7,8})),SUM(B33:M33))</f>
        <v>65</v>
      </c>
    </row>
    <row r="34" spans="1:14" x14ac:dyDescent="0.2">
      <c r="A34" s="47" t="s">
        <v>126</v>
      </c>
      <c r="B34" s="45" t="str">
        <f t="shared" ca="1" si="3"/>
        <v/>
      </c>
      <c r="C34" s="45" t="str">
        <f t="shared" ca="1" si="3"/>
        <v/>
      </c>
      <c r="D34" s="45">
        <f t="shared" ca="1" si="3"/>
        <v>31</v>
      </c>
      <c r="E34" s="45" t="str">
        <f t="shared" ca="1" si="3"/>
        <v/>
      </c>
      <c r="F34" s="45" t="str">
        <f t="shared" ca="1" si="3"/>
        <v/>
      </c>
      <c r="G34" s="45" t="str">
        <f t="shared" ca="1" si="3"/>
        <v/>
      </c>
      <c r="H34" s="45" t="str">
        <f t="shared" ca="1" si="3"/>
        <v/>
      </c>
      <c r="I34" s="45">
        <f t="shared" ca="1" si="3"/>
        <v>33</v>
      </c>
      <c r="J34" s="45" t="str">
        <f t="shared" ca="1" si="3"/>
        <v/>
      </c>
      <c r="K34" s="45" t="str">
        <f t="shared" ca="1" si="3"/>
        <v/>
      </c>
      <c r="L34" s="45" t="str">
        <f t="shared" ca="1" si="3"/>
        <v/>
      </c>
      <c r="M34" s="45" t="str">
        <f t="shared" ca="1" si="3"/>
        <v/>
      </c>
      <c r="N34" s="108">
        <f ca="1">IF(COUNT(B34:M34)&gt;8,SUM(LARGE(B34:M34,{1,2,3,4,5,6,7,8})),SUM(B34:M34))</f>
        <v>64</v>
      </c>
    </row>
    <row r="35" spans="1:14" x14ac:dyDescent="0.2">
      <c r="A35" s="44" t="s">
        <v>24</v>
      </c>
      <c r="B35" s="45" t="str">
        <f t="shared" ca="1" si="3"/>
        <v/>
      </c>
      <c r="C35" s="45">
        <f t="shared" ca="1" si="3"/>
        <v>28</v>
      </c>
      <c r="D35" s="45">
        <f t="shared" ca="1" si="3"/>
        <v>32</v>
      </c>
      <c r="E35" s="45" t="str">
        <f t="shared" ca="1" si="3"/>
        <v/>
      </c>
      <c r="F35" s="45" t="str">
        <f t="shared" ca="1" si="3"/>
        <v/>
      </c>
      <c r="G35" s="45" t="str">
        <f t="shared" ca="1" si="3"/>
        <v/>
      </c>
      <c r="H35" s="45" t="str">
        <f t="shared" ca="1" si="3"/>
        <v/>
      </c>
      <c r="I35" s="45" t="str">
        <f t="shared" ca="1" si="3"/>
        <v/>
      </c>
      <c r="J35" s="45" t="str">
        <f t="shared" ca="1" si="3"/>
        <v/>
      </c>
      <c r="K35" s="45" t="str">
        <f t="shared" ca="1" si="3"/>
        <v/>
      </c>
      <c r="L35" s="45" t="str">
        <f t="shared" ca="1" si="3"/>
        <v/>
      </c>
      <c r="M35" s="45" t="str">
        <f t="shared" ca="1" si="3"/>
        <v/>
      </c>
      <c r="N35" s="108">
        <f ca="1">IF(COUNT(B35:M35)&gt;8,SUM(LARGE(B35:M35,{1,2,3,4,5,6,7,8})),SUM(B35:M35))</f>
        <v>60</v>
      </c>
    </row>
    <row r="36" spans="1:14" x14ac:dyDescent="0.2">
      <c r="A36" s="44" t="s">
        <v>133</v>
      </c>
      <c r="B36" s="45" t="str">
        <f t="shared" ca="1" si="3"/>
        <v/>
      </c>
      <c r="C36" s="45" t="str">
        <f t="shared" ca="1" si="3"/>
        <v/>
      </c>
      <c r="D36" s="45">
        <f t="shared" ca="1" si="3"/>
        <v>27</v>
      </c>
      <c r="E36" s="45" t="str">
        <f t="shared" ca="1" si="3"/>
        <v/>
      </c>
      <c r="F36" s="45">
        <f t="shared" ca="1" si="3"/>
        <v>30</v>
      </c>
      <c r="G36" s="45" t="str">
        <f t="shared" ca="1" si="3"/>
        <v/>
      </c>
      <c r="H36" s="45" t="str">
        <f t="shared" ca="1" si="3"/>
        <v/>
      </c>
      <c r="I36" s="45" t="str">
        <f t="shared" ca="1" si="3"/>
        <v/>
      </c>
      <c r="J36" s="45" t="str">
        <f t="shared" ca="1" si="3"/>
        <v/>
      </c>
      <c r="K36" s="45" t="str">
        <f t="shared" ca="1" si="3"/>
        <v/>
      </c>
      <c r="L36" s="45" t="str">
        <f t="shared" ca="1" si="3"/>
        <v/>
      </c>
      <c r="M36" s="45" t="str">
        <f t="shared" ca="1" si="3"/>
        <v/>
      </c>
      <c r="N36" s="108">
        <f ca="1">IF(COUNT(B36:M36)&gt;8,SUM(LARGE(B36:M36,{1,2,3,4,5,6,7,8})),SUM(B36:M36))</f>
        <v>57</v>
      </c>
    </row>
    <row r="37" spans="1:14" x14ac:dyDescent="0.2">
      <c r="A37" s="48" t="s">
        <v>163</v>
      </c>
      <c r="B37" s="45" t="str">
        <f t="shared" ca="1" si="3"/>
        <v/>
      </c>
      <c r="C37" s="45" t="str">
        <f t="shared" ca="1" si="3"/>
        <v/>
      </c>
      <c r="D37" s="45" t="str">
        <f t="shared" ca="1" si="3"/>
        <v/>
      </c>
      <c r="E37" s="45" t="str">
        <f t="shared" ca="1" si="3"/>
        <v/>
      </c>
      <c r="F37" s="45" t="str">
        <f t="shared" ca="1" si="3"/>
        <v/>
      </c>
      <c r="G37" s="45" t="str">
        <f t="shared" ca="1" si="3"/>
        <v/>
      </c>
      <c r="H37" s="45" t="str">
        <f t="shared" ca="1" si="3"/>
        <v/>
      </c>
      <c r="I37" s="45">
        <f t="shared" ca="1" si="3"/>
        <v>19</v>
      </c>
      <c r="J37" s="45">
        <f t="shared" ca="1" si="3"/>
        <v>35</v>
      </c>
      <c r="K37" s="45" t="str">
        <f t="shared" ca="1" si="3"/>
        <v/>
      </c>
      <c r="L37" s="45" t="str">
        <f t="shared" ca="1" si="3"/>
        <v/>
      </c>
      <c r="M37" s="45" t="str">
        <f t="shared" ca="1" si="3"/>
        <v/>
      </c>
      <c r="N37" s="108">
        <f ca="1">IF(COUNT(B37:M37)&gt;8,SUM(LARGE(B37:M37,{1,2,3,4,5,6,7,8})),SUM(B37:M37))</f>
        <v>54</v>
      </c>
    </row>
    <row r="38" spans="1:14" x14ac:dyDescent="0.2">
      <c r="A38" s="44" t="s">
        <v>28</v>
      </c>
      <c r="B38" s="45" t="str">
        <f t="shared" ca="1" si="3"/>
        <v/>
      </c>
      <c r="C38" s="45" t="str">
        <f t="shared" ca="1" si="3"/>
        <v/>
      </c>
      <c r="D38" s="45" t="str">
        <f t="shared" ca="1" si="3"/>
        <v/>
      </c>
      <c r="E38" s="45" t="str">
        <f t="shared" ca="1" si="3"/>
        <v/>
      </c>
      <c r="F38" s="45" t="str">
        <f t="shared" ca="1" si="3"/>
        <v/>
      </c>
      <c r="G38" s="45" t="str">
        <f t="shared" ca="1" si="3"/>
        <v/>
      </c>
      <c r="H38" s="45">
        <f t="shared" ca="1" si="3"/>
        <v>33</v>
      </c>
      <c r="I38" s="45">
        <f t="shared" ca="1" si="3"/>
        <v>20</v>
      </c>
      <c r="J38" s="45" t="str">
        <f t="shared" ca="1" si="3"/>
        <v/>
      </c>
      <c r="K38" s="45" t="str">
        <f t="shared" ca="1" si="3"/>
        <v/>
      </c>
      <c r="L38" s="45" t="str">
        <f t="shared" ca="1" si="3"/>
        <v/>
      </c>
      <c r="M38" s="45" t="str">
        <f t="shared" ca="1" si="3"/>
        <v/>
      </c>
      <c r="N38" s="108">
        <f ca="1">IF(COUNT(B38:M38)&gt;8,SUM(LARGE(B38:M38,{1,2,3,4,5,6,7,8})),SUM(B38:M38))</f>
        <v>53</v>
      </c>
    </row>
    <row r="39" spans="1:14" x14ac:dyDescent="0.2">
      <c r="A39" s="44" t="s">
        <v>85</v>
      </c>
      <c r="B39" s="45" t="str">
        <f t="shared" ca="1" si="3"/>
        <v/>
      </c>
      <c r="C39" s="45" t="str">
        <f t="shared" ca="1" si="3"/>
        <v/>
      </c>
      <c r="D39" s="45" t="str">
        <f t="shared" ca="1" si="3"/>
        <v/>
      </c>
      <c r="E39" s="45" t="str">
        <f t="shared" ca="1" si="3"/>
        <v/>
      </c>
      <c r="F39" s="45" t="str">
        <f t="shared" ca="1" si="3"/>
        <v/>
      </c>
      <c r="G39" s="45" t="str">
        <f t="shared" ca="1" si="3"/>
        <v/>
      </c>
      <c r="H39" s="45" t="str">
        <f t="shared" ca="1" si="3"/>
        <v/>
      </c>
      <c r="I39" s="45">
        <f t="shared" ca="1" si="3"/>
        <v>40</v>
      </c>
      <c r="J39" s="45" t="str">
        <f t="shared" ca="1" si="3"/>
        <v/>
      </c>
      <c r="K39" s="45" t="str">
        <f t="shared" ca="1" si="3"/>
        <v/>
      </c>
      <c r="L39" s="45" t="str">
        <f t="shared" ca="1" si="3"/>
        <v/>
      </c>
      <c r="M39" s="45" t="str">
        <f t="shared" ca="1" si="3"/>
        <v/>
      </c>
      <c r="N39" s="108">
        <f ca="1">IF(COUNT(B39:M39)&gt;8,SUM(LARGE(B39:M39,{1,2,3,4,5,6,7,8})),SUM(B39:M39))</f>
        <v>40</v>
      </c>
    </row>
    <row r="40" spans="1:14" x14ac:dyDescent="0.2">
      <c r="A40" s="44" t="s">
        <v>170</v>
      </c>
      <c r="B40" s="45" t="str">
        <f t="shared" ca="1" si="3"/>
        <v/>
      </c>
      <c r="C40" s="45" t="str">
        <f t="shared" ca="1" si="3"/>
        <v/>
      </c>
      <c r="D40" s="45" t="str">
        <f t="shared" ca="1" si="3"/>
        <v/>
      </c>
      <c r="E40" s="45" t="str">
        <f t="shared" ca="1" si="3"/>
        <v/>
      </c>
      <c r="F40" s="45" t="str">
        <f t="shared" ca="1" si="3"/>
        <v/>
      </c>
      <c r="G40" s="45" t="str">
        <f t="shared" ca="1" si="3"/>
        <v/>
      </c>
      <c r="H40" s="45">
        <f t="shared" ca="1" si="3"/>
        <v>39</v>
      </c>
      <c r="I40" s="45" t="str">
        <f t="shared" ca="1" si="3"/>
        <v/>
      </c>
      <c r="J40" s="45" t="str">
        <f t="shared" ca="1" si="3"/>
        <v/>
      </c>
      <c r="K40" s="45" t="str">
        <f t="shared" ca="1" si="3"/>
        <v/>
      </c>
      <c r="L40" s="45" t="str">
        <f t="shared" ca="1" si="3"/>
        <v/>
      </c>
      <c r="M40" s="45" t="str">
        <f t="shared" ca="1" si="3"/>
        <v/>
      </c>
      <c r="N40" s="108">
        <f ca="1">IF(COUNT(B40:M40)&gt;8,SUM(LARGE(B40:M40,{1,2,3,4,5,6,7,8})),SUM(B40:M40))</f>
        <v>39</v>
      </c>
    </row>
    <row r="41" spans="1:14" x14ac:dyDescent="0.2">
      <c r="A41" s="44" t="s">
        <v>173</v>
      </c>
      <c r="B41" s="45" t="str">
        <f t="shared" ca="1" si="3"/>
        <v/>
      </c>
      <c r="C41" s="45" t="str">
        <f t="shared" ca="1" si="3"/>
        <v/>
      </c>
      <c r="D41" s="45" t="str">
        <f t="shared" ca="1" si="3"/>
        <v/>
      </c>
      <c r="E41" s="45" t="str">
        <f t="shared" ca="1" si="3"/>
        <v/>
      </c>
      <c r="F41" s="45" t="str">
        <f t="shared" ca="1" si="3"/>
        <v/>
      </c>
      <c r="G41" s="45" t="str">
        <f t="shared" ca="1" si="3"/>
        <v/>
      </c>
      <c r="H41" s="45" t="str">
        <f t="shared" ca="1" si="3"/>
        <v/>
      </c>
      <c r="I41" s="45">
        <f t="shared" ca="1" si="3"/>
        <v>37</v>
      </c>
      <c r="J41" s="45" t="str">
        <f t="shared" ca="1" si="3"/>
        <v/>
      </c>
      <c r="K41" s="45" t="str">
        <f t="shared" ca="1" si="3"/>
        <v/>
      </c>
      <c r="L41" s="45" t="str">
        <f t="shared" ca="1" si="3"/>
        <v/>
      </c>
      <c r="M41" s="45" t="str">
        <f t="shared" ca="1" si="3"/>
        <v/>
      </c>
      <c r="N41" s="108">
        <f ca="1">IF(COUNT(B41:M41)&gt;8,SUM(LARGE(B41:M41,{1,2,3,4,5,6,7,8})),SUM(B41:M41))</f>
        <v>37</v>
      </c>
    </row>
    <row r="42" spans="1:14" x14ac:dyDescent="0.2">
      <c r="A42" s="48" t="s">
        <v>67</v>
      </c>
      <c r="B42" s="45" t="str">
        <f t="shared" ca="1" si="3"/>
        <v/>
      </c>
      <c r="C42" s="45" t="str">
        <f t="shared" ca="1" si="3"/>
        <v/>
      </c>
      <c r="D42" s="45" t="str">
        <f t="shared" ca="1" si="3"/>
        <v/>
      </c>
      <c r="E42" s="45" t="str">
        <f t="shared" ca="1" si="3"/>
        <v/>
      </c>
      <c r="F42" s="45" t="str">
        <f t="shared" ca="1" si="3"/>
        <v/>
      </c>
      <c r="G42" s="45" t="str">
        <f t="shared" ca="1" si="3"/>
        <v/>
      </c>
      <c r="H42" s="45" t="str">
        <f t="shared" ca="1" si="3"/>
        <v/>
      </c>
      <c r="I42" s="45" t="str">
        <f t="shared" ca="1" si="3"/>
        <v/>
      </c>
      <c r="J42" s="45" t="str">
        <f t="shared" ca="1" si="3"/>
        <v/>
      </c>
      <c r="K42" s="45" t="str">
        <f t="shared" ca="1" si="3"/>
        <v/>
      </c>
      <c r="L42" s="45">
        <f t="shared" ca="1" si="3"/>
        <v>36</v>
      </c>
      <c r="M42" s="45" t="str">
        <f t="shared" ca="1" si="3"/>
        <v/>
      </c>
      <c r="N42" s="108">
        <f ca="1">IF(COUNT(B42:M42)&gt;8,SUM(LARGE(B42:M42,{1,2,3,4,5,6,7,8})),SUM(B42:M42))</f>
        <v>36</v>
      </c>
    </row>
    <row r="43" spans="1:14" x14ac:dyDescent="0.2">
      <c r="A43" s="44" t="s">
        <v>935</v>
      </c>
      <c r="B43" s="45" t="str">
        <f t="shared" ref="B43:M52" ca="1" si="4">IF(ISNA(VLOOKUP($A43,INDIRECT("'"&amp;B$2&amp;"'!$C$2:$D$40"),2,FALSE)),"",VLOOKUP($A43,INDIRECT("'"&amp;B$2&amp;"'!$C$2:$D$40"),2,FALSE))</f>
        <v/>
      </c>
      <c r="C43" s="45" t="str">
        <f t="shared" ca="1" si="4"/>
        <v/>
      </c>
      <c r="D43" s="45" t="str">
        <f t="shared" ca="1" si="4"/>
        <v/>
      </c>
      <c r="E43" s="45" t="str">
        <f t="shared" ca="1" si="4"/>
        <v/>
      </c>
      <c r="F43" s="45" t="str">
        <f t="shared" ca="1" si="4"/>
        <v/>
      </c>
      <c r="G43" s="45">
        <f t="shared" ca="1" si="4"/>
        <v>35</v>
      </c>
      <c r="H43" s="45" t="str">
        <f t="shared" ca="1" si="4"/>
        <v/>
      </c>
      <c r="I43" s="45" t="str">
        <f t="shared" ca="1" si="4"/>
        <v/>
      </c>
      <c r="J43" s="45" t="str">
        <f t="shared" ca="1" si="4"/>
        <v/>
      </c>
      <c r="K43" s="45" t="str">
        <f t="shared" ca="1" si="4"/>
        <v/>
      </c>
      <c r="L43" s="45" t="str">
        <f t="shared" ca="1" si="4"/>
        <v/>
      </c>
      <c r="M43" s="45" t="str">
        <f t="shared" ca="1" si="4"/>
        <v/>
      </c>
      <c r="N43" s="108">
        <f ca="1">IF(COUNT(B43:M43)&gt;8,SUM(LARGE(B43:M43,{1,2,3,4,5,6,7,8})),SUM(B43:M43))</f>
        <v>35</v>
      </c>
    </row>
    <row r="44" spans="1:14" x14ac:dyDescent="0.2">
      <c r="A44" s="44" t="s">
        <v>4</v>
      </c>
      <c r="B44" s="45" t="str">
        <f t="shared" ca="1" si="4"/>
        <v/>
      </c>
      <c r="C44" s="45" t="str">
        <f t="shared" ca="1" si="4"/>
        <v/>
      </c>
      <c r="D44" s="45" t="str">
        <f t="shared" ca="1" si="4"/>
        <v/>
      </c>
      <c r="E44" s="45" t="str">
        <f t="shared" ca="1" si="4"/>
        <v/>
      </c>
      <c r="F44" s="45" t="str">
        <f t="shared" ca="1" si="4"/>
        <v/>
      </c>
      <c r="G44" s="45" t="str">
        <f t="shared" ca="1" si="4"/>
        <v/>
      </c>
      <c r="H44" s="45" t="str">
        <f t="shared" ca="1" si="4"/>
        <v/>
      </c>
      <c r="I44" s="45">
        <f t="shared" ca="1" si="4"/>
        <v>11</v>
      </c>
      <c r="J44" s="45" t="str">
        <f t="shared" ca="1" si="4"/>
        <v/>
      </c>
      <c r="K44" s="45">
        <f t="shared" ca="1" si="4"/>
        <v>24</v>
      </c>
      <c r="L44" s="45" t="str">
        <f t="shared" ca="1" si="4"/>
        <v/>
      </c>
      <c r="M44" s="45" t="str">
        <f t="shared" ca="1" si="4"/>
        <v/>
      </c>
      <c r="N44" s="108">
        <f ca="1">IF(COUNT(B44:M44)&gt;8,SUM(LARGE(B44:M44,{1,2,3,4,5,6,7,8})),SUM(B44:M44))</f>
        <v>35</v>
      </c>
    </row>
    <row r="45" spans="1:14" x14ac:dyDescent="0.2">
      <c r="A45" s="44" t="s">
        <v>89</v>
      </c>
      <c r="B45" s="45" t="str">
        <f t="shared" ca="1" si="4"/>
        <v/>
      </c>
      <c r="C45" s="45" t="str">
        <f t="shared" ca="1" si="4"/>
        <v/>
      </c>
      <c r="D45" s="45" t="str">
        <f t="shared" ca="1" si="4"/>
        <v/>
      </c>
      <c r="E45" s="45" t="str">
        <f t="shared" ca="1" si="4"/>
        <v/>
      </c>
      <c r="F45" s="45">
        <f t="shared" ca="1" si="4"/>
        <v>34</v>
      </c>
      <c r="G45" s="45" t="str">
        <f t="shared" ca="1" si="4"/>
        <v/>
      </c>
      <c r="H45" s="45" t="str">
        <f t="shared" ca="1" si="4"/>
        <v/>
      </c>
      <c r="I45" s="45" t="str">
        <f t="shared" ca="1" si="4"/>
        <v/>
      </c>
      <c r="J45" s="45" t="str">
        <f t="shared" ca="1" si="4"/>
        <v/>
      </c>
      <c r="K45" s="45" t="str">
        <f t="shared" ca="1" si="4"/>
        <v/>
      </c>
      <c r="L45" s="45" t="str">
        <f t="shared" ca="1" si="4"/>
        <v/>
      </c>
      <c r="M45" s="45" t="str">
        <f t="shared" ca="1" si="4"/>
        <v/>
      </c>
      <c r="N45" s="108">
        <f ca="1">IF(COUNT(B45:M45)&gt;8,SUM(LARGE(B45:M45,{1,2,3,4,5,6,7,8})),SUM(B45:M45))</f>
        <v>34</v>
      </c>
    </row>
    <row r="46" spans="1:14" x14ac:dyDescent="0.2">
      <c r="A46" s="47" t="s">
        <v>200</v>
      </c>
      <c r="B46" s="45" t="str">
        <f t="shared" ca="1" si="4"/>
        <v/>
      </c>
      <c r="C46" s="45" t="str">
        <f t="shared" ca="1" si="4"/>
        <v/>
      </c>
      <c r="D46" s="45" t="str">
        <f t="shared" ca="1" si="4"/>
        <v/>
      </c>
      <c r="E46" s="45" t="str">
        <f t="shared" ca="1" si="4"/>
        <v/>
      </c>
      <c r="F46" s="45" t="str">
        <f t="shared" ca="1" si="4"/>
        <v/>
      </c>
      <c r="G46" s="45" t="str">
        <f t="shared" ca="1" si="4"/>
        <v/>
      </c>
      <c r="H46" s="45">
        <f t="shared" ca="1" si="4"/>
        <v>34</v>
      </c>
      <c r="I46" s="45" t="str">
        <f t="shared" ca="1" si="4"/>
        <v/>
      </c>
      <c r="J46" s="45" t="str">
        <f t="shared" ca="1" si="4"/>
        <v/>
      </c>
      <c r="K46" s="45" t="str">
        <f t="shared" ca="1" si="4"/>
        <v/>
      </c>
      <c r="L46" s="45" t="str">
        <f t="shared" ca="1" si="4"/>
        <v/>
      </c>
      <c r="M46" s="45" t="str">
        <f t="shared" ca="1" si="4"/>
        <v/>
      </c>
      <c r="N46" s="108">
        <f ca="1">IF(COUNT(B46:M46)&gt;8,SUM(LARGE(B46:M46,{1,2,3,4,5,6,7,8})),SUM(B46:M46))</f>
        <v>34</v>
      </c>
    </row>
    <row r="47" spans="1:14" x14ac:dyDescent="0.2">
      <c r="A47" s="44" t="s">
        <v>130</v>
      </c>
      <c r="B47" s="45" t="str">
        <f t="shared" ca="1" si="4"/>
        <v/>
      </c>
      <c r="C47" s="45" t="str">
        <f t="shared" ca="1" si="4"/>
        <v/>
      </c>
      <c r="D47" s="45" t="str">
        <f t="shared" ca="1" si="4"/>
        <v/>
      </c>
      <c r="E47" s="45" t="str">
        <f t="shared" ca="1" si="4"/>
        <v/>
      </c>
      <c r="F47" s="45">
        <f t="shared" ca="1" si="4"/>
        <v>33</v>
      </c>
      <c r="G47" s="45" t="str">
        <f t="shared" ca="1" si="4"/>
        <v/>
      </c>
      <c r="H47" s="45" t="str">
        <f t="shared" ca="1" si="4"/>
        <v/>
      </c>
      <c r="I47" s="45" t="str">
        <f t="shared" ca="1" si="4"/>
        <v/>
      </c>
      <c r="J47" s="45" t="str">
        <f t="shared" ca="1" si="4"/>
        <v/>
      </c>
      <c r="K47" s="45" t="str">
        <f t="shared" ca="1" si="4"/>
        <v/>
      </c>
      <c r="L47" s="45" t="str">
        <f t="shared" ca="1" si="4"/>
        <v/>
      </c>
      <c r="M47" s="45" t="str">
        <f t="shared" ca="1" si="4"/>
        <v/>
      </c>
      <c r="N47" s="108">
        <f ca="1">IF(COUNT(B47:M47)&gt;8,SUM(LARGE(B47:M47,{1,2,3,4,5,6,7,8})),SUM(B47:M47))</f>
        <v>33</v>
      </c>
    </row>
    <row r="48" spans="1:14" x14ac:dyDescent="0.2">
      <c r="A48" s="44" t="s">
        <v>949</v>
      </c>
      <c r="B48" s="45" t="str">
        <f t="shared" ca="1" si="4"/>
        <v/>
      </c>
      <c r="C48" s="45" t="str">
        <f t="shared" ca="1" si="4"/>
        <v/>
      </c>
      <c r="D48" s="45" t="str">
        <f t="shared" ca="1" si="4"/>
        <v/>
      </c>
      <c r="E48" s="45" t="str">
        <f t="shared" ca="1" si="4"/>
        <v/>
      </c>
      <c r="F48" s="45" t="str">
        <f t="shared" ca="1" si="4"/>
        <v/>
      </c>
      <c r="G48" s="45" t="str">
        <f t="shared" ca="1" si="4"/>
        <v/>
      </c>
      <c r="H48" s="45" t="str">
        <f t="shared" ca="1" si="4"/>
        <v/>
      </c>
      <c r="I48" s="45">
        <f t="shared" ca="1" si="4"/>
        <v>32</v>
      </c>
      <c r="J48" s="45" t="str">
        <f t="shared" ca="1" si="4"/>
        <v/>
      </c>
      <c r="K48" s="45" t="str">
        <f t="shared" ca="1" si="4"/>
        <v/>
      </c>
      <c r="L48" s="45" t="str">
        <f t="shared" ca="1" si="4"/>
        <v/>
      </c>
      <c r="M48" s="45" t="str">
        <f t="shared" ca="1" si="4"/>
        <v/>
      </c>
      <c r="N48" s="108">
        <f ca="1">IF(COUNT(B48:M48)&gt;8,SUM(LARGE(B48:M48,{1,2,3,4,5,6,7,8})),SUM(B48:M48))</f>
        <v>32</v>
      </c>
    </row>
    <row r="49" spans="1:14" x14ac:dyDescent="0.2">
      <c r="A49" s="44" t="s">
        <v>84</v>
      </c>
      <c r="B49" s="45" t="str">
        <f t="shared" ca="1" si="4"/>
        <v/>
      </c>
      <c r="C49" s="45" t="str">
        <f t="shared" ca="1" si="4"/>
        <v/>
      </c>
      <c r="D49" s="45" t="str">
        <f t="shared" ca="1" si="4"/>
        <v/>
      </c>
      <c r="E49" s="45" t="str">
        <f t="shared" ca="1" si="4"/>
        <v/>
      </c>
      <c r="F49" s="45" t="str">
        <f t="shared" ca="1" si="4"/>
        <v/>
      </c>
      <c r="G49" s="45" t="str">
        <f t="shared" ca="1" si="4"/>
        <v/>
      </c>
      <c r="H49" s="45" t="str">
        <f t="shared" ca="1" si="4"/>
        <v/>
      </c>
      <c r="I49" s="45" t="str">
        <f t="shared" ca="1" si="4"/>
        <v/>
      </c>
      <c r="J49" s="45" t="str">
        <f t="shared" ca="1" si="4"/>
        <v/>
      </c>
      <c r="K49" s="45" t="str">
        <f t="shared" ca="1" si="4"/>
        <v/>
      </c>
      <c r="L49" s="45" t="str">
        <f t="shared" ca="1" si="4"/>
        <v/>
      </c>
      <c r="M49" s="45">
        <f t="shared" ca="1" si="4"/>
        <v>32</v>
      </c>
      <c r="N49" s="108">
        <f ca="1">IF(COUNT(B49:M49)&gt;8,SUM(LARGE(B49:M49,{1,2,3,4,5,6,7,8})),SUM(B49:M49))</f>
        <v>32</v>
      </c>
    </row>
    <row r="50" spans="1:14" x14ac:dyDescent="0.2">
      <c r="A50" s="47" t="s">
        <v>12</v>
      </c>
      <c r="B50" s="45" t="str">
        <f t="shared" ca="1" si="4"/>
        <v/>
      </c>
      <c r="C50" s="45" t="str">
        <f t="shared" ca="1" si="4"/>
        <v/>
      </c>
      <c r="D50" s="45" t="str">
        <f t="shared" ca="1" si="4"/>
        <v/>
      </c>
      <c r="E50" s="45">
        <f t="shared" ca="1" si="4"/>
        <v>30</v>
      </c>
      <c r="F50" s="45" t="str">
        <f t="shared" ca="1" si="4"/>
        <v/>
      </c>
      <c r="G50" s="45" t="str">
        <f t="shared" ca="1" si="4"/>
        <v/>
      </c>
      <c r="H50" s="45" t="str">
        <f t="shared" ca="1" si="4"/>
        <v/>
      </c>
      <c r="I50" s="45" t="str">
        <f t="shared" ca="1" si="4"/>
        <v/>
      </c>
      <c r="J50" s="45" t="str">
        <f t="shared" ca="1" si="4"/>
        <v/>
      </c>
      <c r="K50" s="45" t="str">
        <f t="shared" ca="1" si="4"/>
        <v/>
      </c>
      <c r="L50" s="45" t="str">
        <f t="shared" ca="1" si="4"/>
        <v/>
      </c>
      <c r="M50" s="45" t="str">
        <f t="shared" ca="1" si="4"/>
        <v/>
      </c>
      <c r="N50" s="108">
        <f ca="1">IF(COUNT(B50:M50)&gt;8,SUM(LARGE(B50:M50,{1,2,3,4,5,6,7,8})),SUM(B50:M50))</f>
        <v>30</v>
      </c>
    </row>
    <row r="51" spans="1:14" x14ac:dyDescent="0.2">
      <c r="A51" s="44" t="s">
        <v>151</v>
      </c>
      <c r="B51" s="45" t="str">
        <f t="shared" ca="1" si="4"/>
        <v/>
      </c>
      <c r="C51" s="45" t="str">
        <f t="shared" ca="1" si="4"/>
        <v/>
      </c>
      <c r="D51" s="45" t="str">
        <f t="shared" ca="1" si="4"/>
        <v/>
      </c>
      <c r="E51" s="45" t="str">
        <f t="shared" ca="1" si="4"/>
        <v/>
      </c>
      <c r="F51" s="45" t="str">
        <f t="shared" ca="1" si="4"/>
        <v/>
      </c>
      <c r="G51" s="45" t="str">
        <f t="shared" ca="1" si="4"/>
        <v/>
      </c>
      <c r="H51" s="45" t="str">
        <f t="shared" ca="1" si="4"/>
        <v/>
      </c>
      <c r="I51" s="45">
        <f t="shared" ca="1" si="4"/>
        <v>30</v>
      </c>
      <c r="J51" s="45" t="str">
        <f t="shared" ca="1" si="4"/>
        <v/>
      </c>
      <c r="K51" s="45" t="str">
        <f t="shared" ca="1" si="4"/>
        <v/>
      </c>
      <c r="L51" s="45" t="str">
        <f t="shared" ca="1" si="4"/>
        <v/>
      </c>
      <c r="M51" s="45" t="str">
        <f t="shared" ca="1" si="4"/>
        <v/>
      </c>
      <c r="N51" s="108">
        <f ca="1">IF(COUNT(B51:M51)&gt;8,SUM(LARGE(B51:M51,{1,2,3,4,5,6,7,8})),SUM(B51:M51))</f>
        <v>30</v>
      </c>
    </row>
    <row r="52" spans="1:14" x14ac:dyDescent="0.2">
      <c r="A52" s="44" t="s">
        <v>131</v>
      </c>
      <c r="B52" s="45" t="str">
        <f t="shared" ca="1" si="4"/>
        <v/>
      </c>
      <c r="C52" s="45" t="str">
        <f t="shared" ca="1" si="4"/>
        <v/>
      </c>
      <c r="D52" s="45" t="str">
        <f t="shared" ca="1" si="4"/>
        <v/>
      </c>
      <c r="E52" s="45" t="str">
        <f t="shared" ca="1" si="4"/>
        <v/>
      </c>
      <c r="F52" s="45" t="str">
        <f t="shared" ca="1" si="4"/>
        <v/>
      </c>
      <c r="G52" s="45" t="str">
        <f t="shared" ca="1" si="4"/>
        <v/>
      </c>
      <c r="H52" s="45" t="str">
        <f t="shared" ca="1" si="4"/>
        <v/>
      </c>
      <c r="I52" s="45" t="str">
        <f t="shared" ca="1" si="4"/>
        <v/>
      </c>
      <c r="J52" s="45" t="str">
        <f t="shared" ca="1" si="4"/>
        <v/>
      </c>
      <c r="K52" s="45">
        <f t="shared" ca="1" si="4"/>
        <v>30</v>
      </c>
      <c r="L52" s="45" t="str">
        <f t="shared" ca="1" si="4"/>
        <v/>
      </c>
      <c r="M52" s="45" t="str">
        <f t="shared" ca="1" si="4"/>
        <v/>
      </c>
      <c r="N52" s="108">
        <f ca="1">IF(COUNT(B52:M52)&gt;8,SUM(LARGE(B52:M52,{1,2,3,4,5,6,7,8})),SUM(B52:M52))</f>
        <v>30</v>
      </c>
    </row>
    <row r="53" spans="1:14" x14ac:dyDescent="0.2">
      <c r="A53" s="47" t="s">
        <v>27</v>
      </c>
      <c r="B53" s="45" t="str">
        <f t="shared" ref="B53:M65" ca="1" si="5">IF(ISNA(VLOOKUP($A53,INDIRECT("'"&amp;B$2&amp;"'!$C$2:$D$40"),2,FALSE)),"",VLOOKUP($A53,INDIRECT("'"&amp;B$2&amp;"'!$C$2:$D$40"),2,FALSE))</f>
        <v/>
      </c>
      <c r="C53" s="45">
        <f t="shared" ca="1" si="5"/>
        <v>29</v>
      </c>
      <c r="D53" s="45" t="str">
        <f t="shared" ca="1" si="5"/>
        <v/>
      </c>
      <c r="E53" s="45" t="str">
        <f t="shared" ca="1" si="5"/>
        <v/>
      </c>
      <c r="F53" s="45" t="str">
        <f t="shared" ca="1" si="5"/>
        <v/>
      </c>
      <c r="G53" s="45" t="str">
        <f t="shared" ca="1" si="5"/>
        <v/>
      </c>
      <c r="H53" s="45" t="str">
        <f t="shared" ca="1" si="5"/>
        <v/>
      </c>
      <c r="I53" s="45" t="str">
        <f t="shared" ca="1" si="5"/>
        <v/>
      </c>
      <c r="J53" s="45" t="str">
        <f t="shared" ca="1" si="5"/>
        <v/>
      </c>
      <c r="K53" s="45" t="str">
        <f t="shared" ca="1" si="5"/>
        <v/>
      </c>
      <c r="L53" s="45" t="str">
        <f t="shared" ca="1" si="5"/>
        <v/>
      </c>
      <c r="M53" s="45" t="str">
        <f t="shared" ca="1" si="5"/>
        <v/>
      </c>
      <c r="N53" s="108">
        <f ca="1">IF(COUNT(B53:M53)&gt;8,SUM(LARGE(B53:M53,{1,2,3,4,5,6,7,8})),SUM(B53:M53))</f>
        <v>29</v>
      </c>
    </row>
    <row r="54" spans="1:14" x14ac:dyDescent="0.2">
      <c r="A54" s="44" t="s">
        <v>167</v>
      </c>
      <c r="B54" s="45" t="str">
        <f t="shared" ca="1" si="5"/>
        <v/>
      </c>
      <c r="C54" s="45" t="str">
        <f t="shared" ca="1" si="5"/>
        <v/>
      </c>
      <c r="D54" s="45" t="str">
        <f t="shared" ca="1" si="5"/>
        <v/>
      </c>
      <c r="E54" s="45" t="str">
        <f t="shared" ca="1" si="5"/>
        <v/>
      </c>
      <c r="F54" s="45" t="str">
        <f t="shared" ca="1" si="5"/>
        <v/>
      </c>
      <c r="G54" s="45" t="str">
        <f t="shared" ca="1" si="5"/>
        <v/>
      </c>
      <c r="H54" s="45" t="str">
        <f t="shared" ca="1" si="5"/>
        <v/>
      </c>
      <c r="I54" s="45">
        <f t="shared" ca="1" si="5"/>
        <v>28</v>
      </c>
      <c r="J54" s="45" t="str">
        <f t="shared" ca="1" si="5"/>
        <v/>
      </c>
      <c r="K54" s="45" t="str">
        <f t="shared" ca="1" si="5"/>
        <v/>
      </c>
      <c r="L54" s="45" t="str">
        <f t="shared" ca="1" si="5"/>
        <v/>
      </c>
      <c r="M54" s="45" t="str">
        <f t="shared" ca="1" si="5"/>
        <v/>
      </c>
      <c r="N54" s="108">
        <f ca="1">IF(COUNT(B54:M54)&gt;8,SUM(LARGE(B54:M54,{1,2,3,4,5,6,7,8})),SUM(B54:M54))</f>
        <v>28</v>
      </c>
    </row>
    <row r="55" spans="1:14" x14ac:dyDescent="0.2">
      <c r="A55" s="47" t="s">
        <v>957</v>
      </c>
      <c r="B55" s="45" t="str">
        <f t="shared" ca="1" si="5"/>
        <v/>
      </c>
      <c r="C55" s="45" t="str">
        <f t="shared" ca="1" si="5"/>
        <v/>
      </c>
      <c r="D55" s="45" t="str">
        <f t="shared" ca="1" si="5"/>
        <v/>
      </c>
      <c r="E55" s="45" t="str">
        <f t="shared" ca="1" si="5"/>
        <v/>
      </c>
      <c r="F55" s="45" t="str">
        <f t="shared" ca="1" si="5"/>
        <v/>
      </c>
      <c r="G55" s="45" t="str">
        <f t="shared" ca="1" si="5"/>
        <v/>
      </c>
      <c r="H55" s="45" t="str">
        <f t="shared" ca="1" si="5"/>
        <v/>
      </c>
      <c r="I55" s="45" t="str">
        <f t="shared" ca="1" si="5"/>
        <v/>
      </c>
      <c r="J55" s="45" t="str">
        <f t="shared" ca="1" si="5"/>
        <v/>
      </c>
      <c r="K55" s="45">
        <f t="shared" ca="1" si="5"/>
        <v>28</v>
      </c>
      <c r="L55" s="45" t="str">
        <f t="shared" ca="1" si="5"/>
        <v/>
      </c>
      <c r="M55" s="45" t="str">
        <f t="shared" ca="1" si="5"/>
        <v/>
      </c>
      <c r="N55" s="108">
        <f ca="1">IF(COUNT(B55:M55)&gt;8,SUM(LARGE(B55:M55,{1,2,3,4,5,6,7,8})),SUM(B55:M55))</f>
        <v>28</v>
      </c>
    </row>
    <row r="56" spans="1:14" x14ac:dyDescent="0.2">
      <c r="A56" s="44" t="s">
        <v>160</v>
      </c>
      <c r="B56" s="45" t="str">
        <f t="shared" ca="1" si="5"/>
        <v/>
      </c>
      <c r="C56" s="45">
        <f t="shared" ca="1" si="5"/>
        <v>27</v>
      </c>
      <c r="D56" s="45" t="str">
        <f t="shared" ca="1" si="5"/>
        <v/>
      </c>
      <c r="E56" s="45" t="str">
        <f t="shared" ca="1" si="5"/>
        <v/>
      </c>
      <c r="F56" s="45" t="str">
        <f t="shared" ca="1" si="5"/>
        <v/>
      </c>
      <c r="G56" s="45" t="str">
        <f t="shared" ca="1" si="5"/>
        <v/>
      </c>
      <c r="H56" s="45" t="str">
        <f t="shared" ca="1" si="5"/>
        <v/>
      </c>
      <c r="I56" s="45" t="str">
        <f t="shared" ca="1" si="5"/>
        <v/>
      </c>
      <c r="J56" s="45" t="str">
        <f t="shared" ca="1" si="5"/>
        <v/>
      </c>
      <c r="K56" s="45" t="str">
        <f t="shared" ca="1" si="5"/>
        <v/>
      </c>
      <c r="L56" s="45" t="str">
        <f t="shared" ca="1" si="5"/>
        <v/>
      </c>
      <c r="M56" s="45" t="str">
        <f t="shared" ca="1" si="5"/>
        <v/>
      </c>
      <c r="N56" s="108">
        <f ca="1">IF(COUNT(B56:M56)&gt;8,SUM(LARGE(B56:M56,{1,2,3,4,5,6,7,8})),SUM(B56:M56))</f>
        <v>27</v>
      </c>
    </row>
    <row r="57" spans="1:14" x14ac:dyDescent="0.2">
      <c r="A57" s="47" t="s">
        <v>32</v>
      </c>
      <c r="B57" s="45" t="str">
        <f t="shared" ca="1" si="5"/>
        <v/>
      </c>
      <c r="C57" s="45" t="str">
        <f t="shared" ca="1" si="5"/>
        <v/>
      </c>
      <c r="D57" s="45" t="str">
        <f t="shared" ca="1" si="5"/>
        <v/>
      </c>
      <c r="E57" s="45" t="str">
        <f t="shared" ca="1" si="5"/>
        <v/>
      </c>
      <c r="F57" s="45" t="str">
        <f t="shared" ca="1" si="5"/>
        <v/>
      </c>
      <c r="G57" s="45" t="str">
        <f t="shared" ca="1" si="5"/>
        <v/>
      </c>
      <c r="H57" s="45" t="str">
        <f t="shared" ca="1" si="5"/>
        <v/>
      </c>
      <c r="I57" s="45">
        <f t="shared" ca="1" si="5"/>
        <v>24</v>
      </c>
      <c r="J57" s="45" t="str">
        <f t="shared" ca="1" si="5"/>
        <v/>
      </c>
      <c r="K57" s="45" t="str">
        <f t="shared" ca="1" si="5"/>
        <v/>
      </c>
      <c r="L57" s="45" t="str">
        <f t="shared" ca="1" si="5"/>
        <v/>
      </c>
      <c r="M57" s="45" t="str">
        <f t="shared" ca="1" si="5"/>
        <v/>
      </c>
      <c r="N57" s="108">
        <f ca="1">IF(COUNT(B57:M57)&gt;8,SUM(LARGE(B57:M57,{1,2,3,4,5,6,7,8})),SUM(B57:M57))</f>
        <v>24</v>
      </c>
    </row>
    <row r="58" spans="1:14" x14ac:dyDescent="0.2">
      <c r="A58" s="47" t="s">
        <v>20</v>
      </c>
      <c r="B58" s="45">
        <f t="shared" ca="1" si="5"/>
        <v>23</v>
      </c>
      <c r="C58" s="45" t="str">
        <f t="shared" ca="1" si="5"/>
        <v/>
      </c>
      <c r="D58" s="45" t="str">
        <f t="shared" ca="1" si="5"/>
        <v/>
      </c>
      <c r="E58" s="45" t="str">
        <f t="shared" ca="1" si="5"/>
        <v/>
      </c>
      <c r="F58" s="45" t="str">
        <f t="shared" ca="1" si="5"/>
        <v/>
      </c>
      <c r="G58" s="45" t="str">
        <f t="shared" ca="1" si="5"/>
        <v/>
      </c>
      <c r="H58" s="45" t="str">
        <f t="shared" ca="1" si="5"/>
        <v/>
      </c>
      <c r="I58" s="45" t="str">
        <f t="shared" ca="1" si="5"/>
        <v/>
      </c>
      <c r="J58" s="45" t="str">
        <f t="shared" ca="1" si="5"/>
        <v/>
      </c>
      <c r="K58" s="45" t="str">
        <f t="shared" ca="1" si="5"/>
        <v/>
      </c>
      <c r="L58" s="45" t="str">
        <f t="shared" ca="1" si="5"/>
        <v/>
      </c>
      <c r="M58" s="45" t="str">
        <f t="shared" ca="1" si="5"/>
        <v/>
      </c>
      <c r="N58" s="108">
        <f ca="1">IF(COUNT(B58:M58)&gt;8,SUM(LARGE(B58:M58,{1,2,3,4,5,6,7,8})),SUM(B58:M58))</f>
        <v>23</v>
      </c>
    </row>
    <row r="59" spans="1:14" x14ac:dyDescent="0.2">
      <c r="A59" s="47" t="s">
        <v>947</v>
      </c>
      <c r="B59" s="45" t="str">
        <f t="shared" ca="1" si="5"/>
        <v/>
      </c>
      <c r="C59" s="45" t="str">
        <f t="shared" ca="1" si="5"/>
        <v/>
      </c>
      <c r="D59" s="45" t="str">
        <f t="shared" ca="1" si="5"/>
        <v/>
      </c>
      <c r="E59" s="45" t="str">
        <f t="shared" ca="1" si="5"/>
        <v/>
      </c>
      <c r="F59" s="45" t="str">
        <f t="shared" ca="1" si="5"/>
        <v/>
      </c>
      <c r="G59" s="45" t="str">
        <f t="shared" ca="1" si="5"/>
        <v/>
      </c>
      <c r="H59" s="45" t="str">
        <f t="shared" ca="1" si="5"/>
        <v/>
      </c>
      <c r="I59" s="45">
        <f t="shared" ca="1" si="5"/>
        <v>22</v>
      </c>
      <c r="J59" s="45" t="str">
        <f t="shared" ca="1" si="5"/>
        <v/>
      </c>
      <c r="K59" s="45" t="str">
        <f t="shared" ca="1" si="5"/>
        <v/>
      </c>
      <c r="L59" s="45" t="str">
        <f t="shared" ca="1" si="5"/>
        <v/>
      </c>
      <c r="M59" s="45" t="str">
        <f t="shared" ca="1" si="5"/>
        <v/>
      </c>
      <c r="N59" s="108">
        <f ca="1">IF(COUNT(B59:M59)&gt;8,SUM(LARGE(B59:M59,{1,2,3,4,5,6,7,8})),SUM(B59:M59))</f>
        <v>22</v>
      </c>
    </row>
    <row r="60" spans="1:14" x14ac:dyDescent="0.2">
      <c r="A60" s="47" t="s">
        <v>948</v>
      </c>
      <c r="B60" s="45" t="str">
        <f t="shared" ca="1" si="5"/>
        <v/>
      </c>
      <c r="C60" s="45" t="str">
        <f t="shared" ca="1" si="5"/>
        <v/>
      </c>
      <c r="D60" s="45" t="str">
        <f t="shared" ca="1" si="5"/>
        <v/>
      </c>
      <c r="E60" s="45" t="str">
        <f t="shared" ca="1" si="5"/>
        <v/>
      </c>
      <c r="F60" s="45" t="str">
        <f t="shared" ca="1" si="5"/>
        <v/>
      </c>
      <c r="G60" s="45" t="str">
        <f t="shared" ca="1" si="5"/>
        <v/>
      </c>
      <c r="H60" s="45" t="str">
        <f t="shared" ca="1" si="5"/>
        <v/>
      </c>
      <c r="I60" s="45">
        <f t="shared" ca="1" si="5"/>
        <v>21</v>
      </c>
      <c r="J60" s="45" t="str">
        <f t="shared" ca="1" si="5"/>
        <v/>
      </c>
      <c r="K60" s="45" t="str">
        <f t="shared" ca="1" si="5"/>
        <v/>
      </c>
      <c r="L60" s="45" t="str">
        <f t="shared" ca="1" si="5"/>
        <v/>
      </c>
      <c r="M60" s="45" t="str">
        <f t="shared" ca="1" si="5"/>
        <v/>
      </c>
      <c r="N60" s="108">
        <f ca="1">IF(COUNT(B60:M60)&gt;8,SUM(LARGE(B60:M60,{1,2,3,4,5,6,7,8})),SUM(B60:M60))</f>
        <v>21</v>
      </c>
    </row>
    <row r="61" spans="1:14" x14ac:dyDescent="0.2">
      <c r="A61" s="44" t="s">
        <v>193</v>
      </c>
      <c r="B61" s="45" t="str">
        <f t="shared" ca="1" si="5"/>
        <v/>
      </c>
      <c r="C61" s="45" t="str">
        <f t="shared" ca="1" si="5"/>
        <v/>
      </c>
      <c r="D61" s="45" t="str">
        <f t="shared" ca="1" si="5"/>
        <v/>
      </c>
      <c r="E61" s="45" t="str">
        <f t="shared" ca="1" si="5"/>
        <v/>
      </c>
      <c r="F61" s="45" t="str">
        <f t="shared" ca="1" si="5"/>
        <v/>
      </c>
      <c r="G61" s="45" t="str">
        <f t="shared" ca="1" si="5"/>
        <v/>
      </c>
      <c r="H61" s="45" t="str">
        <f t="shared" ca="1" si="5"/>
        <v/>
      </c>
      <c r="I61" s="45" t="str">
        <f t="shared" ca="1" si="5"/>
        <v/>
      </c>
      <c r="J61" s="45" t="str">
        <f t="shared" ca="1" si="5"/>
        <v/>
      </c>
      <c r="K61" s="45">
        <f t="shared" ca="1" si="5"/>
        <v>21</v>
      </c>
      <c r="L61" s="45" t="str">
        <f t="shared" ca="1" si="5"/>
        <v/>
      </c>
      <c r="M61" s="45" t="str">
        <f t="shared" ca="1" si="5"/>
        <v/>
      </c>
      <c r="N61" s="108">
        <f ca="1">IF(COUNT(B61:M61)&gt;8,SUM(LARGE(B61:M61,{1,2,3,4,5,6,7,8})),SUM(B61:M61))</f>
        <v>21</v>
      </c>
    </row>
    <row r="62" spans="1:14" x14ac:dyDescent="0.2">
      <c r="A62" s="44" t="s">
        <v>165</v>
      </c>
      <c r="B62" s="45" t="str">
        <f t="shared" ca="1" si="5"/>
        <v/>
      </c>
      <c r="C62" s="45" t="str">
        <f t="shared" ca="1" si="5"/>
        <v/>
      </c>
      <c r="D62" s="45" t="str">
        <f t="shared" ca="1" si="5"/>
        <v/>
      </c>
      <c r="E62" s="45" t="str">
        <f t="shared" ca="1" si="5"/>
        <v/>
      </c>
      <c r="F62" s="45" t="str">
        <f t="shared" ca="1" si="5"/>
        <v/>
      </c>
      <c r="G62" s="45" t="str">
        <f t="shared" ca="1" si="5"/>
        <v/>
      </c>
      <c r="H62" s="45" t="str">
        <f t="shared" ca="1" si="5"/>
        <v/>
      </c>
      <c r="I62" s="45" t="str">
        <f t="shared" ca="1" si="5"/>
        <v/>
      </c>
      <c r="J62" s="45" t="str">
        <f t="shared" ca="1" si="5"/>
        <v/>
      </c>
      <c r="K62" s="45">
        <f t="shared" ca="1" si="5"/>
        <v>20</v>
      </c>
      <c r="L62" s="45" t="str">
        <f t="shared" ca="1" si="5"/>
        <v/>
      </c>
      <c r="M62" s="45" t="str">
        <f t="shared" ca="1" si="5"/>
        <v/>
      </c>
      <c r="N62" s="108">
        <f ca="1">IF(COUNT(B62:M62)&gt;8,SUM(LARGE(B62:M62,{1,2,3,4,5,6,7,8})),SUM(B62:M62))</f>
        <v>20</v>
      </c>
    </row>
    <row r="63" spans="1:14" x14ac:dyDescent="0.2">
      <c r="A63" s="44" t="s">
        <v>958</v>
      </c>
      <c r="B63" s="45" t="str">
        <f t="shared" ca="1" si="5"/>
        <v/>
      </c>
      <c r="C63" s="45" t="str">
        <f t="shared" ca="1" si="5"/>
        <v/>
      </c>
      <c r="D63" s="45" t="str">
        <f t="shared" ca="1" si="5"/>
        <v/>
      </c>
      <c r="E63" s="45" t="str">
        <f t="shared" ca="1" si="5"/>
        <v/>
      </c>
      <c r="F63" s="45" t="str">
        <f t="shared" ca="1" si="5"/>
        <v/>
      </c>
      <c r="G63" s="45" t="str">
        <f t="shared" ca="1" si="5"/>
        <v/>
      </c>
      <c r="H63" s="45" t="str">
        <f t="shared" ca="1" si="5"/>
        <v/>
      </c>
      <c r="I63" s="45" t="str">
        <f t="shared" ca="1" si="5"/>
        <v/>
      </c>
      <c r="J63" s="45" t="str">
        <f t="shared" ca="1" si="5"/>
        <v/>
      </c>
      <c r="K63" s="45">
        <f t="shared" ca="1" si="5"/>
        <v>19</v>
      </c>
      <c r="L63" s="45" t="str">
        <f t="shared" ca="1" si="5"/>
        <v/>
      </c>
      <c r="M63" s="45" t="str">
        <f t="shared" ca="1" si="5"/>
        <v/>
      </c>
      <c r="N63" s="108">
        <f ca="1">IF(COUNT(B63:M63)&gt;8,SUM(LARGE(B63:M63,{1,2,3,4,5,6,7,8})),SUM(B63:M63))</f>
        <v>19</v>
      </c>
    </row>
    <row r="64" spans="1:14" x14ac:dyDescent="0.2">
      <c r="A64" s="44" t="s">
        <v>26</v>
      </c>
      <c r="B64" s="45" t="str">
        <f t="shared" ca="1" si="5"/>
        <v/>
      </c>
      <c r="C64" s="45" t="str">
        <f t="shared" ca="1" si="5"/>
        <v/>
      </c>
      <c r="D64" s="45" t="str">
        <f t="shared" ca="1" si="5"/>
        <v/>
      </c>
      <c r="E64" s="45" t="str">
        <f t="shared" ca="1" si="5"/>
        <v/>
      </c>
      <c r="F64" s="45" t="str">
        <f t="shared" ca="1" si="5"/>
        <v/>
      </c>
      <c r="G64" s="45" t="str">
        <f t="shared" ca="1" si="5"/>
        <v/>
      </c>
      <c r="H64" s="45" t="str">
        <f t="shared" ca="1" si="5"/>
        <v/>
      </c>
      <c r="I64" s="45">
        <f t="shared" ca="1" si="5"/>
        <v>13</v>
      </c>
      <c r="J64" s="45" t="str">
        <f t="shared" ca="1" si="5"/>
        <v/>
      </c>
      <c r="K64" s="45" t="str">
        <f t="shared" ca="1" si="5"/>
        <v/>
      </c>
      <c r="L64" s="45" t="str">
        <f t="shared" ca="1" si="5"/>
        <v/>
      </c>
      <c r="M64" s="45" t="str">
        <f t="shared" ca="1" si="5"/>
        <v/>
      </c>
      <c r="N64" s="108">
        <f ca="1">IF(COUNT(B64:M64)&gt;8,SUM(LARGE(B64:M64,{1,2,3,4,5,6,7,8})),SUM(B64:M64))</f>
        <v>13</v>
      </c>
    </row>
    <row r="65" spans="1:14" x14ac:dyDescent="0.2">
      <c r="A65" s="44" t="s">
        <v>38</v>
      </c>
      <c r="B65" s="45" t="str">
        <f t="shared" ca="1" si="5"/>
        <v/>
      </c>
      <c r="C65" s="45" t="str">
        <f t="shared" ca="1" si="5"/>
        <v/>
      </c>
      <c r="D65" s="45" t="str">
        <f t="shared" ca="1" si="5"/>
        <v/>
      </c>
      <c r="E65" s="45" t="str">
        <f t="shared" ca="1" si="5"/>
        <v/>
      </c>
      <c r="F65" s="45" t="str">
        <f t="shared" ca="1" si="5"/>
        <v/>
      </c>
      <c r="G65" s="45" t="str">
        <f t="shared" ca="1" si="5"/>
        <v/>
      </c>
      <c r="H65" s="45" t="str">
        <f t="shared" ca="1" si="5"/>
        <v/>
      </c>
      <c r="I65" s="45">
        <f t="shared" ca="1" si="5"/>
        <v>12</v>
      </c>
      <c r="J65" s="45" t="str">
        <f t="shared" ca="1" si="5"/>
        <v/>
      </c>
      <c r="K65" s="45" t="str">
        <f t="shared" ca="1" si="5"/>
        <v/>
      </c>
      <c r="L65" s="45" t="str">
        <f t="shared" ca="1" si="5"/>
        <v/>
      </c>
      <c r="M65" s="45" t="str">
        <f t="shared" ca="1" si="5"/>
        <v/>
      </c>
      <c r="N65" s="108">
        <f ca="1">IF(COUNT(B65:M65)&gt;8,SUM(LARGE(B65:M65,{1,2,3,4,5,6,7,8})),SUM(B65:M65))</f>
        <v>12</v>
      </c>
    </row>
    <row r="66" spans="1:14" x14ac:dyDescent="0.2">
      <c r="A66" s="44" t="s">
        <v>33</v>
      </c>
      <c r="B66" s="45" t="str">
        <f t="shared" ref="B66:M71" ca="1" si="6">IF(ISNA(VLOOKUP($A66,INDIRECT("'"&amp;B$2&amp;"'!$C$2:$D$40"),2,FALSE)),"",VLOOKUP($A66,INDIRECT("'"&amp;B$2&amp;"'!$C$2:$D$40"),2,FALSE))</f>
        <v/>
      </c>
      <c r="C66" s="45" t="str">
        <f t="shared" ca="1" si="6"/>
        <v/>
      </c>
      <c r="D66" s="45" t="str">
        <f t="shared" ca="1" si="6"/>
        <v/>
      </c>
      <c r="E66" s="45" t="str">
        <f t="shared" ca="1" si="6"/>
        <v/>
      </c>
      <c r="F66" s="45" t="str">
        <f t="shared" ca="1" si="6"/>
        <v/>
      </c>
      <c r="G66" s="45" t="str">
        <f t="shared" ca="1" si="6"/>
        <v/>
      </c>
      <c r="H66" s="45" t="str">
        <f t="shared" ca="1" si="6"/>
        <v/>
      </c>
      <c r="I66" s="45" t="str">
        <f t="shared" ca="1" si="6"/>
        <v/>
      </c>
      <c r="J66" s="45" t="str">
        <f t="shared" ca="1" si="6"/>
        <v/>
      </c>
      <c r="K66" s="45" t="str">
        <f t="shared" ca="1" si="6"/>
        <v/>
      </c>
      <c r="L66" s="45" t="str">
        <f t="shared" ca="1" si="6"/>
        <v/>
      </c>
      <c r="M66" s="45" t="str">
        <f t="shared" ca="1" si="6"/>
        <v/>
      </c>
      <c r="N66" s="108">
        <f ca="1">IF(COUNT(B66:M66)&gt;8,SUM(LARGE(B66:M66,{1,2,3,4,5,6,7,8})),SUM(B66:M66))</f>
        <v>0</v>
      </c>
    </row>
    <row r="67" spans="1:14" x14ac:dyDescent="0.2">
      <c r="A67" s="44" t="s">
        <v>10</v>
      </c>
      <c r="B67" s="45" t="str">
        <f t="shared" ca="1" si="6"/>
        <v/>
      </c>
      <c r="C67" s="45" t="str">
        <f t="shared" ca="1" si="6"/>
        <v/>
      </c>
      <c r="D67" s="45" t="str">
        <f t="shared" ca="1" si="6"/>
        <v/>
      </c>
      <c r="E67" s="45" t="str">
        <f t="shared" ca="1" si="6"/>
        <v/>
      </c>
      <c r="F67" s="45" t="str">
        <f t="shared" ca="1" si="6"/>
        <v/>
      </c>
      <c r="G67" s="45" t="str">
        <f t="shared" ca="1" si="6"/>
        <v/>
      </c>
      <c r="H67" s="45" t="str">
        <f t="shared" ca="1" si="6"/>
        <v/>
      </c>
      <c r="I67" s="45" t="str">
        <f t="shared" ca="1" si="6"/>
        <v/>
      </c>
      <c r="J67" s="45" t="str">
        <f t="shared" ca="1" si="6"/>
        <v/>
      </c>
      <c r="K67" s="45" t="str">
        <f t="shared" ca="1" si="6"/>
        <v/>
      </c>
      <c r="L67" s="45" t="str">
        <f t="shared" ca="1" si="6"/>
        <v/>
      </c>
      <c r="M67" s="45" t="str">
        <f t="shared" ca="1" si="6"/>
        <v/>
      </c>
      <c r="N67" s="108">
        <f ca="1">IF(COUNT(B67:M67)&gt;8,SUM(LARGE(B67:M67,{1,2,3,4,5,6,7,8})),SUM(B67:M67))</f>
        <v>0</v>
      </c>
    </row>
    <row r="68" spans="1:14" x14ac:dyDescent="0.2">
      <c r="A68" s="44" t="s">
        <v>15</v>
      </c>
      <c r="B68" s="45" t="str">
        <f t="shared" ca="1" si="6"/>
        <v/>
      </c>
      <c r="C68" s="45" t="str">
        <f t="shared" ca="1" si="6"/>
        <v/>
      </c>
      <c r="D68" s="45" t="str">
        <f t="shared" ca="1" si="6"/>
        <v/>
      </c>
      <c r="E68" s="45" t="str">
        <f t="shared" ca="1" si="6"/>
        <v/>
      </c>
      <c r="F68" s="45" t="str">
        <f t="shared" ca="1" si="6"/>
        <v/>
      </c>
      <c r="G68" s="45" t="str">
        <f t="shared" ca="1" si="6"/>
        <v/>
      </c>
      <c r="H68" s="45" t="str">
        <f t="shared" ca="1" si="6"/>
        <v/>
      </c>
      <c r="I68" s="45" t="str">
        <f t="shared" ca="1" si="6"/>
        <v/>
      </c>
      <c r="J68" s="45" t="str">
        <f t="shared" ca="1" si="6"/>
        <v/>
      </c>
      <c r="K68" s="45" t="str">
        <f t="shared" ca="1" si="6"/>
        <v/>
      </c>
      <c r="L68" s="45" t="str">
        <f t="shared" ca="1" si="6"/>
        <v/>
      </c>
      <c r="M68" s="45" t="str">
        <f t="shared" ca="1" si="6"/>
        <v/>
      </c>
      <c r="N68" s="108">
        <f ca="1">IF(COUNT(B68:M68)&gt;8,SUM(LARGE(B68:M68,{1,2,3,4,5,6,7,8})),SUM(B68:M68))</f>
        <v>0</v>
      </c>
    </row>
    <row r="69" spans="1:14" x14ac:dyDescent="0.2">
      <c r="A69" s="47" t="s">
        <v>35</v>
      </c>
      <c r="B69" s="45" t="str">
        <f t="shared" ca="1" si="6"/>
        <v/>
      </c>
      <c r="C69" s="45" t="str">
        <f t="shared" ca="1" si="6"/>
        <v/>
      </c>
      <c r="D69" s="45" t="str">
        <f t="shared" ca="1" si="6"/>
        <v/>
      </c>
      <c r="E69" s="45" t="str">
        <f t="shared" ca="1" si="6"/>
        <v/>
      </c>
      <c r="F69" s="45" t="str">
        <f t="shared" ca="1" si="6"/>
        <v/>
      </c>
      <c r="G69" s="45" t="str">
        <f t="shared" ca="1" si="6"/>
        <v/>
      </c>
      <c r="H69" s="45" t="str">
        <f t="shared" ca="1" si="6"/>
        <v/>
      </c>
      <c r="I69" s="45" t="str">
        <f t="shared" ca="1" si="6"/>
        <v/>
      </c>
      <c r="J69" s="45" t="str">
        <f t="shared" ca="1" si="6"/>
        <v/>
      </c>
      <c r="K69" s="45" t="str">
        <f t="shared" ca="1" si="6"/>
        <v/>
      </c>
      <c r="L69" s="45" t="str">
        <f t="shared" ca="1" si="6"/>
        <v/>
      </c>
      <c r="M69" s="45" t="str">
        <f t="shared" ca="1" si="6"/>
        <v/>
      </c>
      <c r="N69" s="108">
        <f ca="1">IF(COUNT(B69:M69)&gt;8,SUM(LARGE(B69:M69,{1,2,3,4,5,6,7,8})),SUM(B69:M69))</f>
        <v>0</v>
      </c>
    </row>
    <row r="70" spans="1:14" x14ac:dyDescent="0.2">
      <c r="A70" s="44" t="s">
        <v>18</v>
      </c>
      <c r="B70" s="45" t="str">
        <f t="shared" ca="1" si="6"/>
        <v/>
      </c>
      <c r="C70" s="45" t="str">
        <f t="shared" ca="1" si="6"/>
        <v/>
      </c>
      <c r="D70" s="45" t="str">
        <f t="shared" ca="1" si="6"/>
        <v/>
      </c>
      <c r="E70" s="45" t="str">
        <f t="shared" ca="1" si="6"/>
        <v/>
      </c>
      <c r="F70" s="45" t="str">
        <f t="shared" ca="1" si="6"/>
        <v/>
      </c>
      <c r="G70" s="45" t="str">
        <f t="shared" ca="1" si="6"/>
        <v/>
      </c>
      <c r="H70" s="45" t="str">
        <f t="shared" ca="1" si="6"/>
        <v/>
      </c>
      <c r="I70" s="45" t="str">
        <f t="shared" ca="1" si="6"/>
        <v/>
      </c>
      <c r="J70" s="45" t="str">
        <f t="shared" ca="1" si="6"/>
        <v/>
      </c>
      <c r="K70" s="45" t="str">
        <f t="shared" ca="1" si="6"/>
        <v/>
      </c>
      <c r="L70" s="45" t="str">
        <f t="shared" ca="1" si="6"/>
        <v/>
      </c>
      <c r="M70" s="45" t="str">
        <f t="shared" ca="1" si="6"/>
        <v/>
      </c>
      <c r="N70" s="108">
        <f ca="1">IF(COUNT(B70:M70)&gt;8,SUM(LARGE(B70:M70,{1,2,3,4,5,6,7,8})),SUM(B70:M70))</f>
        <v>0</v>
      </c>
    </row>
    <row r="71" spans="1:14" x14ac:dyDescent="0.2">
      <c r="A71" s="44" t="s">
        <v>22</v>
      </c>
      <c r="B71" s="45" t="str">
        <f t="shared" ca="1" si="6"/>
        <v/>
      </c>
      <c r="C71" s="45" t="str">
        <f t="shared" ca="1" si="6"/>
        <v/>
      </c>
      <c r="D71" s="45" t="str">
        <f t="shared" ca="1" si="6"/>
        <v/>
      </c>
      <c r="E71" s="45" t="str">
        <f t="shared" ca="1" si="6"/>
        <v/>
      </c>
      <c r="F71" s="45" t="str">
        <f t="shared" ca="1" si="6"/>
        <v/>
      </c>
      <c r="G71" s="45" t="str">
        <f t="shared" ca="1" si="6"/>
        <v/>
      </c>
      <c r="H71" s="45" t="str">
        <f t="shared" ca="1" si="6"/>
        <v/>
      </c>
      <c r="I71" s="45" t="str">
        <f t="shared" ca="1" si="6"/>
        <v/>
      </c>
      <c r="J71" s="45" t="str">
        <f t="shared" ca="1" si="6"/>
        <v/>
      </c>
      <c r="K71" s="45" t="str">
        <f t="shared" ca="1" si="6"/>
        <v/>
      </c>
      <c r="L71" s="45" t="str">
        <f t="shared" ca="1" si="6"/>
        <v/>
      </c>
      <c r="M71" s="45" t="str">
        <f t="shared" ca="1" si="6"/>
        <v/>
      </c>
      <c r="N71" s="108">
        <f ca="1">IF(COUNT(B71:M71)&gt;8,SUM(LARGE(B71:M71,{1,2,3,4,5,6,7,8})),SUM(B71:M71))</f>
        <v>0</v>
      </c>
    </row>
    <row r="72" spans="1:14" x14ac:dyDescent="0.2">
      <c r="A72" s="44" t="s">
        <v>114</v>
      </c>
      <c r="B72" s="45" t="str">
        <f t="shared" ref="B72:M81" ca="1" si="7">IF(ISNA(VLOOKUP($A72,INDIRECT("'"&amp;B$2&amp;"'!$C$2:$D$40"),2,FALSE)),"",VLOOKUP($A72,INDIRECT("'"&amp;B$2&amp;"'!$C$2:$D$40"),2,FALSE))</f>
        <v/>
      </c>
      <c r="C72" s="45" t="str">
        <f t="shared" ca="1" si="7"/>
        <v/>
      </c>
      <c r="D72" s="45" t="str">
        <f t="shared" ca="1" si="7"/>
        <v/>
      </c>
      <c r="E72" s="45" t="str">
        <f t="shared" ca="1" si="7"/>
        <v/>
      </c>
      <c r="F72" s="45" t="str">
        <f t="shared" ca="1" si="7"/>
        <v/>
      </c>
      <c r="G72" s="45" t="str">
        <f t="shared" ca="1" si="7"/>
        <v/>
      </c>
      <c r="H72" s="45" t="str">
        <f t="shared" ca="1" si="7"/>
        <v/>
      </c>
      <c r="I72" s="45" t="str">
        <f t="shared" ca="1" si="7"/>
        <v/>
      </c>
      <c r="J72" s="45" t="str">
        <f t="shared" ca="1" si="7"/>
        <v/>
      </c>
      <c r="K72" s="45" t="str">
        <f t="shared" ca="1" si="7"/>
        <v/>
      </c>
      <c r="L72" s="45" t="str">
        <f t="shared" ca="1" si="7"/>
        <v/>
      </c>
      <c r="M72" s="45" t="str">
        <f t="shared" ca="1" si="7"/>
        <v/>
      </c>
      <c r="N72" s="108">
        <f ca="1">IF(COUNT(B72:M72)&gt;8,SUM(LARGE(B72:M72,{1,2,3,4,5,6,7,8})),SUM(B72:M72))</f>
        <v>0</v>
      </c>
    </row>
    <row r="73" spans="1:14" x14ac:dyDescent="0.2">
      <c r="A73" s="47" t="s">
        <v>157</v>
      </c>
      <c r="B73" s="45" t="str">
        <f t="shared" ca="1" si="7"/>
        <v/>
      </c>
      <c r="C73" s="45" t="str">
        <f t="shared" ca="1" si="7"/>
        <v/>
      </c>
      <c r="D73" s="45" t="str">
        <f t="shared" ca="1" si="7"/>
        <v/>
      </c>
      <c r="E73" s="45" t="str">
        <f t="shared" ca="1" si="7"/>
        <v/>
      </c>
      <c r="F73" s="45" t="str">
        <f t="shared" ca="1" si="7"/>
        <v/>
      </c>
      <c r="G73" s="45" t="str">
        <f t="shared" ca="1" si="7"/>
        <v/>
      </c>
      <c r="H73" s="45" t="str">
        <f t="shared" ca="1" si="7"/>
        <v/>
      </c>
      <c r="I73" s="45" t="str">
        <f t="shared" ca="1" si="7"/>
        <v/>
      </c>
      <c r="J73" s="45" t="str">
        <f t="shared" ca="1" si="7"/>
        <v/>
      </c>
      <c r="K73" s="45" t="str">
        <f t="shared" ca="1" si="7"/>
        <v/>
      </c>
      <c r="L73" s="45" t="str">
        <f t="shared" ca="1" si="7"/>
        <v/>
      </c>
      <c r="M73" s="45" t="str">
        <f t="shared" ca="1" si="7"/>
        <v/>
      </c>
      <c r="N73" s="108">
        <f ca="1">IF(COUNT(B73:M73)&gt;8,SUM(LARGE(B73:M73,{1,2,3,4,5,6,7,8})),SUM(B73:M73))</f>
        <v>0</v>
      </c>
    </row>
    <row r="74" spans="1:14" x14ac:dyDescent="0.2">
      <c r="A74" s="47" t="s">
        <v>106</v>
      </c>
      <c r="B74" s="45" t="str">
        <f t="shared" ca="1" si="7"/>
        <v/>
      </c>
      <c r="C74" s="45" t="str">
        <f t="shared" ca="1" si="7"/>
        <v/>
      </c>
      <c r="D74" s="45" t="str">
        <f t="shared" ca="1" si="7"/>
        <v/>
      </c>
      <c r="E74" s="45" t="str">
        <f t="shared" ca="1" si="7"/>
        <v/>
      </c>
      <c r="F74" s="45" t="str">
        <f t="shared" ca="1" si="7"/>
        <v/>
      </c>
      <c r="G74" s="45" t="str">
        <f t="shared" ca="1" si="7"/>
        <v/>
      </c>
      <c r="H74" s="45" t="str">
        <f t="shared" ca="1" si="7"/>
        <v/>
      </c>
      <c r="I74" s="45" t="str">
        <f t="shared" ca="1" si="7"/>
        <v/>
      </c>
      <c r="J74" s="45" t="str">
        <f t="shared" ca="1" si="7"/>
        <v/>
      </c>
      <c r="K74" s="45" t="str">
        <f t="shared" ca="1" si="7"/>
        <v/>
      </c>
      <c r="L74" s="45" t="str">
        <f t="shared" ca="1" si="7"/>
        <v/>
      </c>
      <c r="M74" s="45" t="str">
        <f t="shared" ca="1" si="7"/>
        <v/>
      </c>
      <c r="N74" s="108">
        <f ca="1">IF(COUNT(B74:M74)&gt;8,SUM(LARGE(B74:M74,{1,2,3,4,5,6,7,8})),SUM(B74:M74))</f>
        <v>0</v>
      </c>
    </row>
    <row r="75" spans="1:14" x14ac:dyDescent="0.2">
      <c r="A75" s="47" t="s">
        <v>17</v>
      </c>
      <c r="B75" s="45" t="str">
        <f t="shared" ca="1" si="7"/>
        <v/>
      </c>
      <c r="C75" s="45" t="str">
        <f t="shared" ca="1" si="7"/>
        <v/>
      </c>
      <c r="D75" s="45" t="str">
        <f t="shared" ca="1" si="7"/>
        <v/>
      </c>
      <c r="E75" s="45" t="str">
        <f t="shared" ca="1" si="7"/>
        <v/>
      </c>
      <c r="F75" s="45" t="str">
        <f t="shared" ca="1" si="7"/>
        <v/>
      </c>
      <c r="G75" s="45" t="str">
        <f t="shared" ca="1" si="7"/>
        <v/>
      </c>
      <c r="H75" s="45" t="str">
        <f t="shared" ca="1" si="7"/>
        <v/>
      </c>
      <c r="I75" s="45" t="str">
        <f t="shared" ca="1" si="7"/>
        <v/>
      </c>
      <c r="J75" s="45" t="str">
        <f t="shared" ca="1" si="7"/>
        <v/>
      </c>
      <c r="K75" s="45" t="str">
        <f t="shared" ca="1" si="7"/>
        <v/>
      </c>
      <c r="L75" s="45" t="str">
        <f t="shared" ca="1" si="7"/>
        <v/>
      </c>
      <c r="M75" s="45" t="str">
        <f t="shared" ca="1" si="7"/>
        <v/>
      </c>
      <c r="N75" s="108">
        <f ca="1">IF(COUNT(B75:M75)&gt;8,SUM(LARGE(B75:M75,{1,2,3,4,5,6,7,8})),SUM(B75:M75))</f>
        <v>0</v>
      </c>
    </row>
    <row r="76" spans="1:14" x14ac:dyDescent="0.2">
      <c r="A76" s="44" t="s">
        <v>92</v>
      </c>
      <c r="B76" s="45" t="str">
        <f t="shared" ca="1" si="7"/>
        <v/>
      </c>
      <c r="C76" s="45" t="str">
        <f t="shared" ca="1" si="7"/>
        <v/>
      </c>
      <c r="D76" s="45" t="str">
        <f t="shared" ca="1" si="7"/>
        <v/>
      </c>
      <c r="E76" s="45" t="str">
        <f t="shared" ca="1" si="7"/>
        <v/>
      </c>
      <c r="F76" s="45" t="str">
        <f t="shared" ca="1" si="7"/>
        <v/>
      </c>
      <c r="G76" s="45" t="str">
        <f t="shared" ca="1" si="7"/>
        <v/>
      </c>
      <c r="H76" s="45" t="str">
        <f t="shared" ca="1" si="7"/>
        <v/>
      </c>
      <c r="I76" s="45" t="str">
        <f t="shared" ca="1" si="7"/>
        <v/>
      </c>
      <c r="J76" s="45" t="str">
        <f t="shared" ca="1" si="7"/>
        <v/>
      </c>
      <c r="K76" s="45" t="str">
        <f t="shared" ca="1" si="7"/>
        <v/>
      </c>
      <c r="L76" s="45" t="str">
        <f t="shared" ca="1" si="7"/>
        <v/>
      </c>
      <c r="M76" s="45" t="str">
        <f t="shared" ca="1" si="7"/>
        <v/>
      </c>
      <c r="N76" s="108">
        <f ca="1">IF(COUNT(B76:M76)&gt;8,SUM(LARGE(B76:M76,{1,2,3,4,5,6,7,8})),SUM(B76:M76))</f>
        <v>0</v>
      </c>
    </row>
    <row r="77" spans="1:14" ht="14.25" customHeight="1" x14ac:dyDescent="0.2">
      <c r="A77" s="44" t="s">
        <v>101</v>
      </c>
      <c r="B77" s="45" t="str">
        <f t="shared" ca="1" si="7"/>
        <v/>
      </c>
      <c r="C77" s="45" t="str">
        <f t="shared" ca="1" si="7"/>
        <v/>
      </c>
      <c r="D77" s="45" t="str">
        <f t="shared" ca="1" si="7"/>
        <v/>
      </c>
      <c r="E77" s="45" t="str">
        <f t="shared" ca="1" si="7"/>
        <v/>
      </c>
      <c r="F77" s="45" t="str">
        <f t="shared" ca="1" si="7"/>
        <v/>
      </c>
      <c r="G77" s="45" t="str">
        <f t="shared" ca="1" si="7"/>
        <v/>
      </c>
      <c r="H77" s="45" t="str">
        <f t="shared" ca="1" si="7"/>
        <v/>
      </c>
      <c r="I77" s="45" t="str">
        <f t="shared" ca="1" si="7"/>
        <v/>
      </c>
      <c r="J77" s="45" t="str">
        <f t="shared" ca="1" si="7"/>
        <v/>
      </c>
      <c r="K77" s="45" t="str">
        <f t="shared" ca="1" si="7"/>
        <v/>
      </c>
      <c r="L77" s="45" t="str">
        <f t="shared" ca="1" si="7"/>
        <v/>
      </c>
      <c r="M77" s="45" t="str">
        <f t="shared" ca="1" si="7"/>
        <v/>
      </c>
      <c r="N77" s="108">
        <f ca="1">IF(COUNT(B77:M77)&gt;8,SUM(LARGE(B77:M77,{1,2,3,4,5,6,7,8})),SUM(B77:M77))</f>
        <v>0</v>
      </c>
    </row>
    <row r="78" spans="1:14" ht="14.25" customHeight="1" x14ac:dyDescent="0.2">
      <c r="A78" s="44" t="s">
        <v>6</v>
      </c>
      <c r="B78" s="45" t="str">
        <f t="shared" ca="1" si="7"/>
        <v/>
      </c>
      <c r="C78" s="45" t="str">
        <f t="shared" ca="1" si="7"/>
        <v/>
      </c>
      <c r="D78" s="45" t="str">
        <f t="shared" ca="1" si="7"/>
        <v/>
      </c>
      <c r="E78" s="45" t="str">
        <f t="shared" ca="1" si="7"/>
        <v/>
      </c>
      <c r="F78" s="45" t="str">
        <f t="shared" ca="1" si="7"/>
        <v/>
      </c>
      <c r="G78" s="45" t="str">
        <f t="shared" ca="1" si="7"/>
        <v/>
      </c>
      <c r="H78" s="45" t="str">
        <f t="shared" ca="1" si="7"/>
        <v/>
      </c>
      <c r="I78" s="45" t="str">
        <f t="shared" ca="1" si="7"/>
        <v/>
      </c>
      <c r="J78" s="45" t="str">
        <f t="shared" ca="1" si="7"/>
        <v/>
      </c>
      <c r="K78" s="45" t="str">
        <f t="shared" ca="1" si="7"/>
        <v/>
      </c>
      <c r="L78" s="45" t="str">
        <f t="shared" ca="1" si="7"/>
        <v/>
      </c>
      <c r="M78" s="45" t="str">
        <f t="shared" ca="1" si="7"/>
        <v/>
      </c>
      <c r="N78" s="108">
        <f ca="1">IF(COUNT(B78:M78)&gt;8,SUM(LARGE(B78:M78,{1,2,3,4,5,6,7,8})),SUM(B78:M78))</f>
        <v>0</v>
      </c>
    </row>
    <row r="79" spans="1:14" ht="14.25" customHeight="1" x14ac:dyDescent="0.2">
      <c r="A79" s="44" t="s">
        <v>37</v>
      </c>
      <c r="B79" s="45" t="str">
        <f t="shared" ca="1" si="7"/>
        <v/>
      </c>
      <c r="C79" s="45" t="str">
        <f t="shared" ca="1" si="7"/>
        <v/>
      </c>
      <c r="D79" s="45" t="str">
        <f t="shared" ca="1" si="7"/>
        <v/>
      </c>
      <c r="E79" s="45" t="str">
        <f t="shared" ca="1" si="7"/>
        <v/>
      </c>
      <c r="F79" s="45" t="str">
        <f t="shared" ca="1" si="7"/>
        <v/>
      </c>
      <c r="G79" s="45" t="str">
        <f t="shared" ca="1" si="7"/>
        <v/>
      </c>
      <c r="H79" s="45" t="str">
        <f t="shared" ca="1" si="7"/>
        <v/>
      </c>
      <c r="I79" s="45" t="str">
        <f t="shared" ca="1" si="7"/>
        <v/>
      </c>
      <c r="J79" s="45" t="str">
        <f t="shared" ca="1" si="7"/>
        <v/>
      </c>
      <c r="K79" s="45" t="str">
        <f t="shared" ca="1" si="7"/>
        <v/>
      </c>
      <c r="L79" s="45" t="str">
        <f t="shared" ca="1" si="7"/>
        <v/>
      </c>
      <c r="M79" s="45" t="str">
        <f t="shared" ca="1" si="7"/>
        <v/>
      </c>
      <c r="N79" s="108">
        <f ca="1">IF(COUNT(B79:M79)&gt;8,SUM(LARGE(B79:M79,{1,2,3,4,5,6,7,8})),SUM(B79:M79))</f>
        <v>0</v>
      </c>
    </row>
    <row r="80" spans="1:14" ht="14.25" customHeight="1" x14ac:dyDescent="0.2">
      <c r="A80" s="44" t="s">
        <v>178</v>
      </c>
      <c r="B80" s="45" t="str">
        <f t="shared" ca="1" si="7"/>
        <v/>
      </c>
      <c r="C80" s="45" t="str">
        <f t="shared" ca="1" si="7"/>
        <v/>
      </c>
      <c r="D80" s="45" t="str">
        <f t="shared" ca="1" si="7"/>
        <v/>
      </c>
      <c r="E80" s="45" t="str">
        <f t="shared" ca="1" si="7"/>
        <v/>
      </c>
      <c r="F80" s="45" t="str">
        <f t="shared" ca="1" si="7"/>
        <v/>
      </c>
      <c r="G80" s="45" t="str">
        <f t="shared" ca="1" si="7"/>
        <v/>
      </c>
      <c r="H80" s="45" t="str">
        <f t="shared" ca="1" si="7"/>
        <v/>
      </c>
      <c r="I80" s="45" t="str">
        <f t="shared" ca="1" si="7"/>
        <v/>
      </c>
      <c r="J80" s="45" t="str">
        <f t="shared" ca="1" si="7"/>
        <v/>
      </c>
      <c r="K80" s="45" t="str">
        <f t="shared" ca="1" si="7"/>
        <v/>
      </c>
      <c r="L80" s="45" t="str">
        <f t="shared" ca="1" si="7"/>
        <v/>
      </c>
      <c r="M80" s="45" t="str">
        <f t="shared" ca="1" si="7"/>
        <v/>
      </c>
      <c r="N80" s="108">
        <f ca="1">IF(COUNT(B80:M80)&gt;8,SUM(LARGE(B80:M80,{1,2,3,4,5,6,7,8})),SUM(B80:M80))</f>
        <v>0</v>
      </c>
    </row>
    <row r="81" spans="1:14" ht="13.7" customHeight="1" x14ac:dyDescent="0.2">
      <c r="A81" s="44" t="s">
        <v>36</v>
      </c>
      <c r="B81" s="45" t="str">
        <f t="shared" ca="1" si="7"/>
        <v/>
      </c>
      <c r="C81" s="45" t="str">
        <f t="shared" ca="1" si="7"/>
        <v/>
      </c>
      <c r="D81" s="45" t="str">
        <f t="shared" ca="1" si="7"/>
        <v/>
      </c>
      <c r="E81" s="45" t="str">
        <f t="shared" ca="1" si="7"/>
        <v/>
      </c>
      <c r="F81" s="45" t="str">
        <f t="shared" ca="1" si="7"/>
        <v/>
      </c>
      <c r="G81" s="45" t="str">
        <f t="shared" ca="1" si="7"/>
        <v/>
      </c>
      <c r="H81" s="45" t="str">
        <f t="shared" ca="1" si="7"/>
        <v/>
      </c>
      <c r="I81" s="45" t="str">
        <f t="shared" ca="1" si="7"/>
        <v/>
      </c>
      <c r="J81" s="45" t="str">
        <f t="shared" ca="1" si="7"/>
        <v/>
      </c>
      <c r="K81" s="45" t="str">
        <f t="shared" ca="1" si="7"/>
        <v/>
      </c>
      <c r="L81" s="45" t="str">
        <f t="shared" ca="1" si="7"/>
        <v/>
      </c>
      <c r="M81" s="45" t="str">
        <f t="shared" ca="1" si="7"/>
        <v/>
      </c>
      <c r="N81" s="108">
        <f ca="1">IF(COUNT(B81:M81)&gt;8,SUM(LARGE(B81:M81,{1,2,3,4,5,6,7,8})),SUM(B81:M81))</f>
        <v>0</v>
      </c>
    </row>
    <row r="82" spans="1:14" x14ac:dyDescent="0.2">
      <c r="A82" s="47" t="s">
        <v>194</v>
      </c>
      <c r="B82" s="45" t="str">
        <f t="shared" ref="B82:M91" ca="1" si="8">IF(ISNA(VLOOKUP($A82,INDIRECT("'"&amp;B$2&amp;"'!$C$2:$D$40"),2,FALSE)),"",VLOOKUP($A82,INDIRECT("'"&amp;B$2&amp;"'!$C$2:$D$40"),2,FALSE))</f>
        <v/>
      </c>
      <c r="C82" s="45" t="str">
        <f t="shared" ca="1" si="8"/>
        <v/>
      </c>
      <c r="D82" s="45" t="str">
        <f t="shared" ca="1" si="8"/>
        <v/>
      </c>
      <c r="E82" s="45" t="str">
        <f t="shared" ca="1" si="8"/>
        <v/>
      </c>
      <c r="F82" s="45" t="str">
        <f t="shared" ca="1" si="8"/>
        <v/>
      </c>
      <c r="G82" s="45" t="str">
        <f t="shared" ca="1" si="8"/>
        <v/>
      </c>
      <c r="H82" s="45" t="str">
        <f t="shared" ca="1" si="8"/>
        <v/>
      </c>
      <c r="I82" s="45" t="str">
        <f t="shared" ca="1" si="8"/>
        <v/>
      </c>
      <c r="J82" s="45" t="str">
        <f t="shared" ca="1" si="8"/>
        <v/>
      </c>
      <c r="K82" s="45" t="str">
        <f t="shared" ca="1" si="8"/>
        <v/>
      </c>
      <c r="L82" s="45" t="str">
        <f t="shared" ca="1" si="8"/>
        <v/>
      </c>
      <c r="M82" s="45" t="str">
        <f t="shared" ca="1" si="8"/>
        <v/>
      </c>
      <c r="N82" s="108">
        <f ca="1">IF(COUNT(B82:M82)&gt;8,SUM(LARGE(B82:M82,{1,2,3,4,5,6,7,8})),SUM(B82:M82))</f>
        <v>0</v>
      </c>
    </row>
    <row r="83" spans="1:14" x14ac:dyDescent="0.2">
      <c r="A83" s="49" t="s">
        <v>58</v>
      </c>
      <c r="B83" s="45" t="str">
        <f t="shared" ca="1" si="8"/>
        <v/>
      </c>
      <c r="C83" s="45" t="str">
        <f t="shared" ca="1" si="8"/>
        <v/>
      </c>
      <c r="D83" s="45" t="str">
        <f t="shared" ca="1" si="8"/>
        <v/>
      </c>
      <c r="E83" s="45" t="str">
        <f t="shared" ca="1" si="8"/>
        <v/>
      </c>
      <c r="F83" s="45" t="str">
        <f t="shared" ca="1" si="8"/>
        <v/>
      </c>
      <c r="G83" s="45" t="str">
        <f t="shared" ca="1" si="8"/>
        <v/>
      </c>
      <c r="H83" s="45" t="str">
        <f t="shared" ca="1" si="8"/>
        <v/>
      </c>
      <c r="I83" s="45" t="str">
        <f t="shared" ca="1" si="8"/>
        <v/>
      </c>
      <c r="J83" s="45" t="str">
        <f t="shared" ca="1" si="8"/>
        <v/>
      </c>
      <c r="K83" s="45" t="str">
        <f t="shared" ca="1" si="8"/>
        <v/>
      </c>
      <c r="L83" s="45" t="str">
        <f t="shared" ca="1" si="8"/>
        <v/>
      </c>
      <c r="M83" s="45" t="str">
        <f t="shared" ca="1" si="8"/>
        <v/>
      </c>
      <c r="N83" s="108">
        <f ca="1">IF(COUNT(B83:M83)&gt;8,SUM(LARGE(B83:M83,{1,2,3,4,5,6,7,8})),SUM(B83:M83))</f>
        <v>0</v>
      </c>
    </row>
    <row r="84" spans="1:14" x14ac:dyDescent="0.2">
      <c r="A84" s="47" t="s">
        <v>115</v>
      </c>
      <c r="B84" s="45" t="str">
        <f t="shared" ca="1" si="8"/>
        <v/>
      </c>
      <c r="C84" s="45" t="str">
        <f t="shared" ca="1" si="8"/>
        <v/>
      </c>
      <c r="D84" s="45" t="str">
        <f t="shared" ca="1" si="8"/>
        <v/>
      </c>
      <c r="E84" s="45" t="str">
        <f t="shared" ca="1" si="8"/>
        <v/>
      </c>
      <c r="F84" s="45" t="str">
        <f t="shared" ca="1" si="8"/>
        <v/>
      </c>
      <c r="G84" s="45" t="str">
        <f t="shared" ca="1" si="8"/>
        <v/>
      </c>
      <c r="H84" s="45" t="str">
        <f t="shared" ca="1" si="8"/>
        <v/>
      </c>
      <c r="I84" s="45" t="str">
        <f t="shared" ca="1" si="8"/>
        <v/>
      </c>
      <c r="J84" s="45" t="str">
        <f t="shared" ca="1" si="8"/>
        <v/>
      </c>
      <c r="K84" s="45" t="str">
        <f t="shared" ca="1" si="8"/>
        <v/>
      </c>
      <c r="L84" s="45" t="str">
        <f t="shared" ca="1" si="8"/>
        <v/>
      </c>
      <c r="M84" s="45" t="str">
        <f t="shared" ca="1" si="8"/>
        <v/>
      </c>
      <c r="N84" s="108">
        <f ca="1">IF(COUNT(B84:M84)&gt;8,SUM(LARGE(B84:M84,{1,2,3,4,5,6,7,8})),SUM(B84:M84))</f>
        <v>0</v>
      </c>
    </row>
    <row r="85" spans="1:14" x14ac:dyDescent="0.2">
      <c r="A85" s="44" t="s">
        <v>87</v>
      </c>
      <c r="B85" s="45" t="str">
        <f t="shared" ca="1" si="8"/>
        <v/>
      </c>
      <c r="C85" s="45" t="str">
        <f t="shared" ca="1" si="8"/>
        <v/>
      </c>
      <c r="D85" s="45" t="str">
        <f t="shared" ca="1" si="8"/>
        <v/>
      </c>
      <c r="E85" s="45" t="str">
        <f t="shared" ca="1" si="8"/>
        <v/>
      </c>
      <c r="F85" s="45" t="str">
        <f t="shared" ca="1" si="8"/>
        <v/>
      </c>
      <c r="G85" s="45" t="str">
        <f t="shared" ca="1" si="8"/>
        <v/>
      </c>
      <c r="H85" s="45" t="str">
        <f t="shared" ca="1" si="8"/>
        <v/>
      </c>
      <c r="I85" s="45" t="str">
        <f t="shared" ca="1" si="8"/>
        <v/>
      </c>
      <c r="J85" s="45" t="str">
        <f t="shared" ca="1" si="8"/>
        <v/>
      </c>
      <c r="K85" s="45" t="str">
        <f t="shared" ca="1" si="8"/>
        <v/>
      </c>
      <c r="L85" s="45" t="str">
        <f t="shared" ca="1" si="8"/>
        <v/>
      </c>
      <c r="M85" s="45" t="str">
        <f t="shared" ca="1" si="8"/>
        <v/>
      </c>
      <c r="N85" s="108">
        <f ca="1">IF(COUNT(B85:M85)&gt;8,SUM(LARGE(B85:M85,{1,2,3,4,5,6,7,8})),SUM(B85:M85))</f>
        <v>0</v>
      </c>
    </row>
    <row r="86" spans="1:14" x14ac:dyDescent="0.2">
      <c r="A86" s="49" t="s">
        <v>175</v>
      </c>
      <c r="B86" s="45" t="str">
        <f t="shared" ca="1" si="8"/>
        <v/>
      </c>
      <c r="C86" s="45" t="str">
        <f t="shared" ca="1" si="8"/>
        <v/>
      </c>
      <c r="D86" s="45" t="str">
        <f t="shared" ca="1" si="8"/>
        <v/>
      </c>
      <c r="E86" s="45" t="str">
        <f t="shared" ca="1" si="8"/>
        <v/>
      </c>
      <c r="F86" s="45" t="str">
        <f t="shared" ca="1" si="8"/>
        <v/>
      </c>
      <c r="G86" s="45" t="str">
        <f t="shared" ca="1" si="8"/>
        <v/>
      </c>
      <c r="H86" s="45" t="str">
        <f t="shared" ca="1" si="8"/>
        <v/>
      </c>
      <c r="I86" s="45" t="str">
        <f t="shared" ca="1" si="8"/>
        <v/>
      </c>
      <c r="J86" s="45" t="str">
        <f t="shared" ca="1" si="8"/>
        <v/>
      </c>
      <c r="K86" s="45" t="str">
        <f t="shared" ca="1" si="8"/>
        <v/>
      </c>
      <c r="L86" s="45" t="str">
        <f t="shared" ca="1" si="8"/>
        <v/>
      </c>
      <c r="M86" s="45" t="str">
        <f t="shared" ca="1" si="8"/>
        <v/>
      </c>
      <c r="N86" s="108">
        <f ca="1">IF(COUNT(B86:M86)&gt;8,SUM(LARGE(B86:M86,{1,2,3,4,5,6,7,8})),SUM(B86:M86))</f>
        <v>0</v>
      </c>
    </row>
    <row r="87" spans="1:14" x14ac:dyDescent="0.2">
      <c r="A87" s="44" t="s">
        <v>103</v>
      </c>
      <c r="B87" s="45" t="str">
        <f t="shared" ca="1" si="8"/>
        <v/>
      </c>
      <c r="C87" s="45" t="str">
        <f t="shared" ca="1" si="8"/>
        <v/>
      </c>
      <c r="D87" s="45" t="str">
        <f t="shared" ca="1" si="8"/>
        <v/>
      </c>
      <c r="E87" s="45" t="str">
        <f t="shared" ca="1" si="8"/>
        <v/>
      </c>
      <c r="F87" s="45" t="str">
        <f t="shared" ca="1" si="8"/>
        <v/>
      </c>
      <c r="G87" s="45" t="str">
        <f t="shared" ca="1" si="8"/>
        <v/>
      </c>
      <c r="H87" s="45" t="str">
        <f t="shared" ca="1" si="8"/>
        <v/>
      </c>
      <c r="I87" s="45" t="str">
        <f t="shared" ca="1" si="8"/>
        <v/>
      </c>
      <c r="J87" s="45" t="str">
        <f t="shared" ca="1" si="8"/>
        <v/>
      </c>
      <c r="K87" s="45" t="str">
        <f t="shared" ca="1" si="8"/>
        <v/>
      </c>
      <c r="L87" s="45" t="str">
        <f t="shared" ca="1" si="8"/>
        <v/>
      </c>
      <c r="M87" s="45" t="str">
        <f t="shared" ca="1" si="8"/>
        <v/>
      </c>
      <c r="N87" s="108">
        <f ca="1">IF(COUNT(B87:M87)&gt;8,SUM(LARGE(B87:M87,{1,2,3,4,5,6,7,8})),SUM(B87:M87))</f>
        <v>0</v>
      </c>
    </row>
    <row r="88" spans="1:14" x14ac:dyDescent="0.2">
      <c r="A88" s="44" t="s">
        <v>203</v>
      </c>
      <c r="B88" s="45" t="str">
        <f t="shared" ca="1" si="8"/>
        <v/>
      </c>
      <c r="C88" s="45" t="str">
        <f t="shared" ca="1" si="8"/>
        <v/>
      </c>
      <c r="D88" s="45" t="str">
        <f t="shared" ca="1" si="8"/>
        <v/>
      </c>
      <c r="E88" s="45" t="str">
        <f t="shared" ca="1" si="8"/>
        <v/>
      </c>
      <c r="F88" s="45" t="str">
        <f t="shared" ca="1" si="8"/>
        <v/>
      </c>
      <c r="G88" s="45" t="str">
        <f t="shared" ca="1" si="8"/>
        <v/>
      </c>
      <c r="H88" s="45" t="str">
        <f t="shared" ca="1" si="8"/>
        <v/>
      </c>
      <c r="I88" s="45" t="str">
        <f t="shared" ca="1" si="8"/>
        <v/>
      </c>
      <c r="J88" s="45" t="str">
        <f t="shared" ca="1" si="8"/>
        <v/>
      </c>
      <c r="K88" s="45" t="str">
        <f t="shared" ca="1" si="8"/>
        <v/>
      </c>
      <c r="L88" s="45" t="str">
        <f t="shared" ca="1" si="8"/>
        <v/>
      </c>
      <c r="M88" s="45" t="str">
        <f t="shared" ca="1" si="8"/>
        <v/>
      </c>
      <c r="N88" s="108">
        <f ca="1">IF(COUNT(B88:M88)&gt;8,SUM(LARGE(B88:M88,{1,2,3,4,5,6,7,8})),SUM(B88:M88))</f>
        <v>0</v>
      </c>
    </row>
    <row r="89" spans="1:14" x14ac:dyDescent="0.2">
      <c r="A89" s="44" t="s">
        <v>166</v>
      </c>
      <c r="B89" s="45" t="str">
        <f t="shared" ca="1" si="8"/>
        <v/>
      </c>
      <c r="C89" s="45" t="str">
        <f t="shared" ca="1" si="8"/>
        <v/>
      </c>
      <c r="D89" s="45" t="str">
        <f t="shared" ca="1" si="8"/>
        <v/>
      </c>
      <c r="E89" s="45" t="str">
        <f t="shared" ca="1" si="8"/>
        <v/>
      </c>
      <c r="F89" s="45" t="str">
        <f t="shared" ca="1" si="8"/>
        <v/>
      </c>
      <c r="G89" s="45" t="str">
        <f t="shared" ca="1" si="8"/>
        <v/>
      </c>
      <c r="H89" s="45" t="str">
        <f t="shared" ca="1" si="8"/>
        <v/>
      </c>
      <c r="I89" s="45" t="str">
        <f t="shared" ca="1" si="8"/>
        <v/>
      </c>
      <c r="J89" s="45" t="str">
        <f t="shared" ca="1" si="8"/>
        <v/>
      </c>
      <c r="K89" s="45" t="str">
        <f t="shared" ca="1" si="8"/>
        <v/>
      </c>
      <c r="L89" s="45" t="str">
        <f t="shared" ca="1" si="8"/>
        <v/>
      </c>
      <c r="M89" s="106" t="str">
        <f t="shared" ca="1" si="8"/>
        <v/>
      </c>
      <c r="N89" s="108">
        <f ca="1">IF(COUNT(B89:M89)&gt;8,SUM(LARGE(B89:M89,{1,2,3,4,5,6,7,8})),SUM(B89:M89))</f>
        <v>0</v>
      </c>
    </row>
    <row r="90" spans="1:14" x14ac:dyDescent="0.2">
      <c r="A90" s="44" t="s">
        <v>161</v>
      </c>
      <c r="B90" s="45" t="str">
        <f t="shared" ca="1" si="8"/>
        <v/>
      </c>
      <c r="C90" s="45" t="str">
        <f t="shared" ca="1" si="8"/>
        <v/>
      </c>
      <c r="D90" s="45" t="str">
        <f t="shared" ca="1" si="8"/>
        <v/>
      </c>
      <c r="E90" s="45" t="str">
        <f t="shared" ca="1" si="8"/>
        <v/>
      </c>
      <c r="F90" s="45" t="str">
        <f t="shared" ca="1" si="8"/>
        <v/>
      </c>
      <c r="G90" s="45" t="str">
        <f t="shared" ca="1" si="8"/>
        <v/>
      </c>
      <c r="H90" s="45" t="str">
        <f t="shared" ca="1" si="8"/>
        <v/>
      </c>
      <c r="I90" s="45" t="str">
        <f t="shared" ca="1" si="8"/>
        <v/>
      </c>
      <c r="J90" s="45" t="str">
        <f t="shared" ca="1" si="8"/>
        <v/>
      </c>
      <c r="K90" s="45" t="str">
        <f t="shared" ca="1" si="8"/>
        <v/>
      </c>
      <c r="L90" s="45" t="str">
        <f t="shared" ca="1" si="8"/>
        <v/>
      </c>
      <c r="M90" s="45" t="str">
        <f t="shared" ca="1" si="8"/>
        <v/>
      </c>
      <c r="N90" s="108">
        <f ca="1">IF(COUNT(B90:M90)&gt;8,SUM(LARGE(B90:M90,{1,2,3,4,5,6,7,8})),SUM(B90:M90))</f>
        <v>0</v>
      </c>
    </row>
    <row r="91" spans="1:14" x14ac:dyDescent="0.2">
      <c r="A91" s="47" t="s">
        <v>169</v>
      </c>
      <c r="B91" s="45" t="str">
        <f t="shared" ca="1" si="8"/>
        <v/>
      </c>
      <c r="C91" s="45" t="str">
        <f t="shared" ca="1" si="8"/>
        <v/>
      </c>
      <c r="D91" s="45" t="str">
        <f t="shared" ca="1" si="8"/>
        <v/>
      </c>
      <c r="E91" s="45" t="str">
        <f t="shared" ca="1" si="8"/>
        <v/>
      </c>
      <c r="F91" s="45" t="str">
        <f t="shared" ca="1" si="8"/>
        <v/>
      </c>
      <c r="G91" s="45" t="str">
        <f t="shared" ca="1" si="8"/>
        <v/>
      </c>
      <c r="H91" s="45" t="str">
        <f t="shared" ca="1" si="8"/>
        <v/>
      </c>
      <c r="I91" s="45" t="str">
        <f t="shared" ca="1" si="8"/>
        <v/>
      </c>
      <c r="J91" s="45" t="str">
        <f t="shared" ca="1" si="8"/>
        <v/>
      </c>
      <c r="K91" s="45" t="str">
        <f t="shared" ca="1" si="8"/>
        <v/>
      </c>
      <c r="L91" s="45" t="str">
        <f t="shared" ca="1" si="8"/>
        <v/>
      </c>
      <c r="M91" s="45" t="str">
        <f t="shared" ca="1" si="8"/>
        <v/>
      </c>
      <c r="N91" s="108">
        <f ca="1">IF(COUNT(B91:M91)&gt;8,SUM(LARGE(B91:M91,{1,2,3,4,5,6,7,8})),SUM(B91:M91))</f>
        <v>0</v>
      </c>
    </row>
    <row r="92" spans="1:14" x14ac:dyDescent="0.2">
      <c r="A92" s="44" t="s">
        <v>171</v>
      </c>
      <c r="B92" s="45" t="str">
        <f t="shared" ref="B92:M101" ca="1" si="9">IF(ISNA(VLOOKUP($A92,INDIRECT("'"&amp;B$2&amp;"'!$C$2:$D$40"),2,FALSE)),"",VLOOKUP($A92,INDIRECT("'"&amp;B$2&amp;"'!$C$2:$D$40"),2,FALSE))</f>
        <v/>
      </c>
      <c r="C92" s="45" t="str">
        <f t="shared" ca="1" si="9"/>
        <v/>
      </c>
      <c r="D92" s="45" t="str">
        <f t="shared" ca="1" si="9"/>
        <v/>
      </c>
      <c r="E92" s="45" t="str">
        <f t="shared" ca="1" si="9"/>
        <v/>
      </c>
      <c r="F92" s="45" t="str">
        <f t="shared" ca="1" si="9"/>
        <v/>
      </c>
      <c r="G92" s="45" t="str">
        <f t="shared" ca="1" si="9"/>
        <v/>
      </c>
      <c r="H92" s="45" t="str">
        <f t="shared" ca="1" si="9"/>
        <v/>
      </c>
      <c r="I92" s="45" t="str">
        <f t="shared" ca="1" si="9"/>
        <v/>
      </c>
      <c r="J92" s="45" t="str">
        <f t="shared" ca="1" si="9"/>
        <v/>
      </c>
      <c r="K92" s="45" t="str">
        <f t="shared" ca="1" si="9"/>
        <v/>
      </c>
      <c r="L92" s="45" t="str">
        <f t="shared" ca="1" si="9"/>
        <v/>
      </c>
      <c r="M92" s="45" t="str">
        <f t="shared" ca="1" si="9"/>
        <v/>
      </c>
      <c r="N92" s="108">
        <f ca="1">IF(COUNT(B92:M92)&gt;8,SUM(LARGE(B92:M92,{1,2,3,4,5,6,7,8})),SUM(B92:M92))</f>
        <v>0</v>
      </c>
    </row>
    <row r="93" spans="1:14" x14ac:dyDescent="0.2">
      <c r="A93" s="44" t="s">
        <v>186</v>
      </c>
      <c r="B93" s="45" t="str">
        <f t="shared" ca="1" si="9"/>
        <v/>
      </c>
      <c r="C93" s="45" t="str">
        <f t="shared" ca="1" si="9"/>
        <v/>
      </c>
      <c r="D93" s="45" t="str">
        <f t="shared" ca="1" si="9"/>
        <v/>
      </c>
      <c r="E93" s="45" t="str">
        <f t="shared" ca="1" si="9"/>
        <v/>
      </c>
      <c r="F93" s="45" t="str">
        <f t="shared" ca="1" si="9"/>
        <v/>
      </c>
      <c r="G93" s="45" t="str">
        <f t="shared" ca="1" si="9"/>
        <v/>
      </c>
      <c r="H93" s="45" t="str">
        <f t="shared" ca="1" si="9"/>
        <v/>
      </c>
      <c r="I93" s="45" t="str">
        <f t="shared" ca="1" si="9"/>
        <v/>
      </c>
      <c r="J93" s="45" t="str">
        <f t="shared" ca="1" si="9"/>
        <v/>
      </c>
      <c r="K93" s="45" t="str">
        <f t="shared" ca="1" si="9"/>
        <v/>
      </c>
      <c r="L93" s="45" t="str">
        <f t="shared" ca="1" si="9"/>
        <v/>
      </c>
      <c r="M93" s="45" t="str">
        <f t="shared" ca="1" si="9"/>
        <v/>
      </c>
      <c r="N93" s="108">
        <f ca="1">IF(COUNT(B93:M93)&gt;8,SUM(LARGE(B93:M93,{1,2,3,4,5,6,7,8})),SUM(B93:M93))</f>
        <v>0</v>
      </c>
    </row>
    <row r="94" spans="1:14" x14ac:dyDescent="0.2">
      <c r="A94" s="44" t="s">
        <v>100</v>
      </c>
      <c r="B94" s="45" t="str">
        <f t="shared" ca="1" si="9"/>
        <v/>
      </c>
      <c r="C94" s="45" t="str">
        <f t="shared" ca="1" si="9"/>
        <v/>
      </c>
      <c r="D94" s="45" t="str">
        <f t="shared" ca="1" si="9"/>
        <v/>
      </c>
      <c r="E94" s="45" t="str">
        <f t="shared" ca="1" si="9"/>
        <v/>
      </c>
      <c r="F94" s="45" t="str">
        <f t="shared" ca="1" si="9"/>
        <v/>
      </c>
      <c r="G94" s="45" t="str">
        <f t="shared" ca="1" si="9"/>
        <v/>
      </c>
      <c r="H94" s="45" t="str">
        <f t="shared" ca="1" si="9"/>
        <v/>
      </c>
      <c r="I94" s="45" t="str">
        <f t="shared" ca="1" si="9"/>
        <v/>
      </c>
      <c r="J94" s="45" t="str">
        <f t="shared" ca="1" si="9"/>
        <v/>
      </c>
      <c r="K94" s="45" t="str">
        <f t="shared" ca="1" si="9"/>
        <v/>
      </c>
      <c r="L94" s="45" t="str">
        <f t="shared" ca="1" si="9"/>
        <v/>
      </c>
      <c r="M94" s="45" t="str">
        <f t="shared" ca="1" si="9"/>
        <v/>
      </c>
      <c r="N94" s="108">
        <f ca="1">IF(COUNT(B94:M94)&gt;8,SUM(LARGE(B94:M94,{1,2,3,4,5,6,7,8})),SUM(B94:M94))</f>
        <v>0</v>
      </c>
    </row>
    <row r="95" spans="1:14" x14ac:dyDescent="0.2">
      <c r="A95" s="44" t="s">
        <v>129</v>
      </c>
      <c r="B95" s="45" t="str">
        <f t="shared" ca="1" si="9"/>
        <v/>
      </c>
      <c r="C95" s="45" t="str">
        <f t="shared" ca="1" si="9"/>
        <v/>
      </c>
      <c r="D95" s="45" t="str">
        <f t="shared" ca="1" si="9"/>
        <v/>
      </c>
      <c r="E95" s="45" t="str">
        <f t="shared" ca="1" si="9"/>
        <v/>
      </c>
      <c r="F95" s="45" t="str">
        <f t="shared" ca="1" si="9"/>
        <v/>
      </c>
      <c r="G95" s="45" t="str">
        <f t="shared" ca="1" si="9"/>
        <v/>
      </c>
      <c r="H95" s="45" t="str">
        <f t="shared" ca="1" si="9"/>
        <v/>
      </c>
      <c r="I95" s="45" t="str">
        <f t="shared" ca="1" si="9"/>
        <v/>
      </c>
      <c r="J95" s="45" t="str">
        <f t="shared" ca="1" si="9"/>
        <v/>
      </c>
      <c r="K95" s="45" t="str">
        <f t="shared" ca="1" si="9"/>
        <v/>
      </c>
      <c r="L95" s="45" t="str">
        <f t="shared" ca="1" si="9"/>
        <v/>
      </c>
      <c r="M95" s="45" t="str">
        <f t="shared" ca="1" si="9"/>
        <v/>
      </c>
      <c r="N95" s="108">
        <f ca="1">IF(COUNT(B95:M95)&gt;8,SUM(LARGE(B95:M95,{1,2,3,4,5,6,7,8})),SUM(B95:M95))</f>
        <v>0</v>
      </c>
    </row>
    <row r="96" spans="1:14" x14ac:dyDescent="0.2">
      <c r="A96" s="46" t="s">
        <v>65</v>
      </c>
      <c r="B96" s="45" t="str">
        <f t="shared" ca="1" si="9"/>
        <v/>
      </c>
      <c r="C96" s="45" t="str">
        <f t="shared" ca="1" si="9"/>
        <v/>
      </c>
      <c r="D96" s="45" t="str">
        <f t="shared" ca="1" si="9"/>
        <v/>
      </c>
      <c r="E96" s="45" t="str">
        <f t="shared" ca="1" si="9"/>
        <v/>
      </c>
      <c r="F96" s="45" t="str">
        <f t="shared" ca="1" si="9"/>
        <v/>
      </c>
      <c r="G96" s="45" t="str">
        <f t="shared" ca="1" si="9"/>
        <v/>
      </c>
      <c r="H96" s="45" t="str">
        <f t="shared" ca="1" si="9"/>
        <v/>
      </c>
      <c r="I96" s="45" t="str">
        <f t="shared" ca="1" si="9"/>
        <v/>
      </c>
      <c r="J96" s="45" t="str">
        <f t="shared" ca="1" si="9"/>
        <v/>
      </c>
      <c r="K96" s="45" t="str">
        <f t="shared" ca="1" si="9"/>
        <v/>
      </c>
      <c r="L96" s="45" t="str">
        <f t="shared" ca="1" si="9"/>
        <v/>
      </c>
      <c r="M96" s="45" t="str">
        <f t="shared" ca="1" si="9"/>
        <v/>
      </c>
      <c r="N96" s="108">
        <f ca="1">IF(COUNT(B96:M96)&gt;8,SUM(LARGE(B96:M96,{1,2,3,4,5,6,7,8})),SUM(B96:M96))</f>
        <v>0</v>
      </c>
    </row>
    <row r="97" spans="1:14" ht="13.7" customHeight="1" x14ac:dyDescent="0.2">
      <c r="A97" s="44" t="s">
        <v>83</v>
      </c>
      <c r="B97" s="45" t="str">
        <f t="shared" ca="1" si="9"/>
        <v/>
      </c>
      <c r="C97" s="45" t="str">
        <f t="shared" ca="1" si="9"/>
        <v/>
      </c>
      <c r="D97" s="45" t="str">
        <f t="shared" ca="1" si="9"/>
        <v/>
      </c>
      <c r="E97" s="45" t="str">
        <f t="shared" ca="1" si="9"/>
        <v/>
      </c>
      <c r="F97" s="45" t="str">
        <f t="shared" ca="1" si="9"/>
        <v/>
      </c>
      <c r="G97" s="45" t="str">
        <f t="shared" ca="1" si="9"/>
        <v/>
      </c>
      <c r="H97" s="45" t="str">
        <f t="shared" ca="1" si="9"/>
        <v/>
      </c>
      <c r="I97" s="45" t="str">
        <f t="shared" ca="1" si="9"/>
        <v/>
      </c>
      <c r="J97" s="45" t="str">
        <f t="shared" ca="1" si="9"/>
        <v/>
      </c>
      <c r="K97" s="45" t="str">
        <f t="shared" ca="1" si="9"/>
        <v/>
      </c>
      <c r="L97" s="45" t="str">
        <f t="shared" ca="1" si="9"/>
        <v/>
      </c>
      <c r="M97" s="45" t="str">
        <f t="shared" ca="1" si="9"/>
        <v/>
      </c>
      <c r="N97" s="108">
        <f ca="1">IF(COUNT(B97:M97)&gt;8,SUM(LARGE(B97:M97,{1,2,3,4,5,6,7,8})),SUM(B97:M97))</f>
        <v>0</v>
      </c>
    </row>
    <row r="98" spans="1:14" x14ac:dyDescent="0.2">
      <c r="A98" s="44" t="s">
        <v>123</v>
      </c>
      <c r="B98" s="45" t="str">
        <f t="shared" ca="1" si="9"/>
        <v/>
      </c>
      <c r="C98" s="45" t="str">
        <f t="shared" ca="1" si="9"/>
        <v/>
      </c>
      <c r="D98" s="45" t="str">
        <f t="shared" ca="1" si="9"/>
        <v/>
      </c>
      <c r="E98" s="45" t="str">
        <f t="shared" ca="1" si="9"/>
        <v/>
      </c>
      <c r="F98" s="45" t="str">
        <f t="shared" ca="1" si="9"/>
        <v/>
      </c>
      <c r="G98" s="45" t="str">
        <f t="shared" ca="1" si="9"/>
        <v/>
      </c>
      <c r="H98" s="45" t="str">
        <f t="shared" ca="1" si="9"/>
        <v/>
      </c>
      <c r="I98" s="45" t="str">
        <f t="shared" ca="1" si="9"/>
        <v/>
      </c>
      <c r="J98" s="45" t="str">
        <f t="shared" ca="1" si="9"/>
        <v/>
      </c>
      <c r="K98" s="45" t="str">
        <f t="shared" ca="1" si="9"/>
        <v/>
      </c>
      <c r="L98" s="45" t="str">
        <f t="shared" ca="1" si="9"/>
        <v/>
      </c>
      <c r="M98" s="45" t="str">
        <f t="shared" ca="1" si="9"/>
        <v/>
      </c>
      <c r="N98" s="108">
        <f ca="1">IF(COUNT(B98:M98)&gt;8,SUM(LARGE(B98:M98,{1,2,3,4,5,6,7,8})),SUM(B98:M98))</f>
        <v>0</v>
      </c>
    </row>
    <row r="99" spans="1:14" x14ac:dyDescent="0.2">
      <c r="A99" s="50" t="s">
        <v>134</v>
      </c>
      <c r="B99" s="45" t="str">
        <f t="shared" ca="1" si="9"/>
        <v/>
      </c>
      <c r="C99" s="45" t="str">
        <f t="shared" ca="1" si="9"/>
        <v/>
      </c>
      <c r="D99" s="45" t="str">
        <f t="shared" ca="1" si="9"/>
        <v/>
      </c>
      <c r="E99" s="45" t="str">
        <f t="shared" ca="1" si="9"/>
        <v/>
      </c>
      <c r="F99" s="45" t="str">
        <f t="shared" ca="1" si="9"/>
        <v/>
      </c>
      <c r="G99" s="45" t="str">
        <f t="shared" ca="1" si="9"/>
        <v/>
      </c>
      <c r="H99" s="45" t="str">
        <f t="shared" ca="1" si="9"/>
        <v/>
      </c>
      <c r="I99" s="45" t="str">
        <f t="shared" ca="1" si="9"/>
        <v/>
      </c>
      <c r="J99" s="45" t="str">
        <f t="shared" ca="1" si="9"/>
        <v/>
      </c>
      <c r="K99" s="45" t="str">
        <f t="shared" ca="1" si="9"/>
        <v/>
      </c>
      <c r="L99" s="45" t="str">
        <f t="shared" ca="1" si="9"/>
        <v/>
      </c>
      <c r="M99" s="45" t="str">
        <f t="shared" ca="1" si="9"/>
        <v/>
      </c>
      <c r="N99" s="108">
        <f ca="1">IF(COUNT(B99:M99)&gt;8,SUM(LARGE(B99:M99,{1,2,3,4,5,6,7,8})),SUM(B99:M99))</f>
        <v>0</v>
      </c>
    </row>
    <row r="100" spans="1:14" x14ac:dyDescent="0.2">
      <c r="A100" s="44" t="s">
        <v>104</v>
      </c>
      <c r="B100" s="45" t="str">
        <f t="shared" ca="1" si="9"/>
        <v/>
      </c>
      <c r="C100" s="45" t="str">
        <f t="shared" ca="1" si="9"/>
        <v/>
      </c>
      <c r="D100" s="45" t="str">
        <f t="shared" ca="1" si="9"/>
        <v/>
      </c>
      <c r="E100" s="45" t="str">
        <f t="shared" ca="1" si="9"/>
        <v/>
      </c>
      <c r="F100" s="45" t="str">
        <f t="shared" ca="1" si="9"/>
        <v/>
      </c>
      <c r="G100" s="45" t="str">
        <f t="shared" ca="1" si="9"/>
        <v/>
      </c>
      <c r="H100" s="45" t="str">
        <f t="shared" ca="1" si="9"/>
        <v/>
      </c>
      <c r="I100" s="45" t="str">
        <f t="shared" ca="1" si="9"/>
        <v/>
      </c>
      <c r="J100" s="45" t="str">
        <f t="shared" ca="1" si="9"/>
        <v/>
      </c>
      <c r="K100" s="45" t="str">
        <f t="shared" ca="1" si="9"/>
        <v/>
      </c>
      <c r="L100" s="45" t="str">
        <f t="shared" ca="1" si="9"/>
        <v/>
      </c>
      <c r="M100" s="45" t="str">
        <f t="shared" ca="1" si="9"/>
        <v/>
      </c>
      <c r="N100" s="108">
        <f ca="1">IF(COUNT(B100:M100)&gt;8,SUM(LARGE(B100:M100,{1,2,3,4,5,6,7,8})),SUM(B100:M100))</f>
        <v>0</v>
      </c>
    </row>
    <row r="101" spans="1:14" x14ac:dyDescent="0.2">
      <c r="A101" s="47" t="s">
        <v>91</v>
      </c>
      <c r="B101" s="45" t="str">
        <f t="shared" ca="1" si="9"/>
        <v/>
      </c>
      <c r="C101" s="45" t="str">
        <f t="shared" ca="1" si="9"/>
        <v/>
      </c>
      <c r="D101" s="45" t="str">
        <f t="shared" ca="1" si="9"/>
        <v/>
      </c>
      <c r="E101" s="45" t="str">
        <f t="shared" ca="1" si="9"/>
        <v/>
      </c>
      <c r="F101" s="45" t="str">
        <f t="shared" ca="1" si="9"/>
        <v/>
      </c>
      <c r="G101" s="45" t="str">
        <f t="shared" ca="1" si="9"/>
        <v/>
      </c>
      <c r="H101" s="45" t="str">
        <f t="shared" ca="1" si="9"/>
        <v/>
      </c>
      <c r="I101" s="45" t="str">
        <f t="shared" ca="1" si="9"/>
        <v/>
      </c>
      <c r="J101" s="45" t="str">
        <f t="shared" ca="1" si="9"/>
        <v/>
      </c>
      <c r="K101" s="45" t="str">
        <f t="shared" ca="1" si="9"/>
        <v/>
      </c>
      <c r="L101" s="45" t="str">
        <f t="shared" ca="1" si="9"/>
        <v/>
      </c>
      <c r="M101" s="45" t="str">
        <f t="shared" ca="1" si="9"/>
        <v/>
      </c>
      <c r="N101" s="108">
        <f ca="1">IF(COUNT(B101:M101)&gt;8,SUM(LARGE(B101:M101,{1,2,3,4,5,6,7,8})),SUM(B101:M101))</f>
        <v>0</v>
      </c>
    </row>
    <row r="102" spans="1:14" x14ac:dyDescent="0.2">
      <c r="A102" s="44" t="s">
        <v>94</v>
      </c>
      <c r="B102" s="45" t="str">
        <f t="shared" ref="B102:M110" ca="1" si="10">IF(ISNA(VLOOKUP($A102,INDIRECT("'"&amp;B$2&amp;"'!$C$2:$D$40"),2,FALSE)),"",VLOOKUP($A102,INDIRECT("'"&amp;B$2&amp;"'!$C$2:$D$40"),2,FALSE))</f>
        <v/>
      </c>
      <c r="C102" s="45" t="str">
        <f t="shared" ca="1" si="10"/>
        <v/>
      </c>
      <c r="D102" s="45" t="str">
        <f t="shared" ca="1" si="10"/>
        <v/>
      </c>
      <c r="E102" s="45" t="str">
        <f t="shared" ca="1" si="10"/>
        <v/>
      </c>
      <c r="F102" s="45" t="str">
        <f t="shared" ca="1" si="10"/>
        <v/>
      </c>
      <c r="G102" s="45" t="str">
        <f t="shared" ca="1" si="10"/>
        <v/>
      </c>
      <c r="H102" s="45" t="str">
        <f t="shared" ca="1" si="10"/>
        <v/>
      </c>
      <c r="I102" s="45" t="str">
        <f t="shared" ca="1" si="10"/>
        <v/>
      </c>
      <c r="J102" s="45" t="str">
        <f t="shared" ca="1" si="10"/>
        <v/>
      </c>
      <c r="K102" s="45" t="str">
        <f t="shared" ca="1" si="10"/>
        <v/>
      </c>
      <c r="L102" s="45" t="str">
        <f t="shared" ca="1" si="10"/>
        <v/>
      </c>
      <c r="M102" s="45" t="str">
        <f t="shared" ca="1" si="10"/>
        <v/>
      </c>
      <c r="N102" s="108">
        <f ca="1">IF(COUNT(B102:M102)&gt;8,SUM(LARGE(B102:M102,{1,2,3,4,5,6,7,8})),SUM(B102:M102))</f>
        <v>0</v>
      </c>
    </row>
    <row r="103" spans="1:14" x14ac:dyDescent="0.2">
      <c r="A103" s="44" t="s">
        <v>95</v>
      </c>
      <c r="B103" s="45" t="str">
        <f t="shared" ca="1" si="10"/>
        <v/>
      </c>
      <c r="C103" s="45" t="str">
        <f t="shared" ca="1" si="10"/>
        <v/>
      </c>
      <c r="D103" s="45" t="str">
        <f t="shared" ca="1" si="10"/>
        <v/>
      </c>
      <c r="E103" s="45" t="str">
        <f t="shared" ca="1" si="10"/>
        <v/>
      </c>
      <c r="F103" s="45" t="str">
        <f t="shared" ca="1" si="10"/>
        <v/>
      </c>
      <c r="G103" s="45" t="str">
        <f t="shared" ca="1" si="10"/>
        <v/>
      </c>
      <c r="H103" s="45" t="str">
        <f t="shared" ca="1" si="10"/>
        <v/>
      </c>
      <c r="I103" s="45" t="str">
        <f t="shared" ca="1" si="10"/>
        <v/>
      </c>
      <c r="J103" s="45" t="str">
        <f t="shared" ca="1" si="10"/>
        <v/>
      </c>
      <c r="K103" s="45" t="str">
        <f t="shared" ca="1" si="10"/>
        <v/>
      </c>
      <c r="L103" s="45" t="str">
        <f t="shared" ca="1" si="10"/>
        <v/>
      </c>
      <c r="M103" s="45" t="str">
        <f t="shared" ca="1" si="10"/>
        <v/>
      </c>
      <c r="N103" s="108">
        <f ca="1">IF(COUNT(B103:M103)&gt;8,SUM(LARGE(B103:M103,{1,2,3,4,5,6,7,8})),SUM(B103:M103))</f>
        <v>0</v>
      </c>
    </row>
    <row r="104" spans="1:14" x14ac:dyDescent="0.2">
      <c r="A104" s="44" t="s">
        <v>71</v>
      </c>
      <c r="B104" s="45" t="str">
        <f t="shared" ca="1" si="10"/>
        <v/>
      </c>
      <c r="C104" s="45" t="str">
        <f t="shared" ca="1" si="10"/>
        <v/>
      </c>
      <c r="D104" s="45" t="str">
        <f t="shared" ca="1" si="10"/>
        <v/>
      </c>
      <c r="E104" s="45" t="str">
        <f t="shared" ca="1" si="10"/>
        <v/>
      </c>
      <c r="F104" s="45" t="str">
        <f t="shared" ca="1" si="10"/>
        <v/>
      </c>
      <c r="G104" s="45" t="str">
        <f t="shared" ca="1" si="10"/>
        <v/>
      </c>
      <c r="H104" s="45" t="str">
        <f t="shared" ca="1" si="10"/>
        <v/>
      </c>
      <c r="I104" s="45" t="str">
        <f t="shared" ca="1" si="10"/>
        <v/>
      </c>
      <c r="J104" s="45" t="str">
        <f t="shared" ca="1" si="10"/>
        <v/>
      </c>
      <c r="K104" s="45" t="str">
        <f t="shared" ca="1" si="10"/>
        <v/>
      </c>
      <c r="L104" s="45" t="str">
        <f t="shared" ca="1" si="10"/>
        <v/>
      </c>
      <c r="M104" s="45" t="str">
        <f t="shared" ca="1" si="10"/>
        <v/>
      </c>
      <c r="N104" s="108">
        <f ca="1">IF(COUNT(B104:M104)&gt;8,SUM(LARGE(B104:M104,{1,2,3,4,5,6,7,8})),SUM(B104:M104))</f>
        <v>0</v>
      </c>
    </row>
    <row r="105" spans="1:14" x14ac:dyDescent="0.2">
      <c r="A105" s="44" t="s">
        <v>70</v>
      </c>
      <c r="B105" s="45" t="str">
        <f t="shared" ca="1" si="10"/>
        <v/>
      </c>
      <c r="C105" s="45" t="str">
        <f t="shared" ca="1" si="10"/>
        <v/>
      </c>
      <c r="D105" s="45" t="str">
        <f t="shared" ca="1" si="10"/>
        <v/>
      </c>
      <c r="E105" s="45" t="str">
        <f t="shared" ca="1" si="10"/>
        <v/>
      </c>
      <c r="F105" s="45" t="str">
        <f t="shared" ca="1" si="10"/>
        <v/>
      </c>
      <c r="G105" s="45" t="str">
        <f t="shared" ca="1" si="10"/>
        <v/>
      </c>
      <c r="H105" s="45" t="str">
        <f t="shared" ca="1" si="10"/>
        <v/>
      </c>
      <c r="I105" s="45" t="str">
        <f t="shared" ca="1" si="10"/>
        <v/>
      </c>
      <c r="J105" s="45" t="str">
        <f t="shared" ca="1" si="10"/>
        <v/>
      </c>
      <c r="K105" s="45" t="str">
        <f t="shared" ca="1" si="10"/>
        <v/>
      </c>
      <c r="L105" s="45" t="str">
        <f t="shared" ca="1" si="10"/>
        <v/>
      </c>
      <c r="M105" s="45" t="str">
        <f t="shared" ca="1" si="10"/>
        <v/>
      </c>
      <c r="N105" s="108">
        <f ca="1">IF(COUNT(B105:M105)&gt;8,SUM(LARGE(B105:M105,{1,2,3,4,5,6,7,8})),SUM(B105:M105))</f>
        <v>0</v>
      </c>
    </row>
    <row r="106" spans="1:14" x14ac:dyDescent="0.2">
      <c r="A106" s="44" t="s">
        <v>210</v>
      </c>
      <c r="B106" s="45" t="str">
        <f t="shared" ca="1" si="10"/>
        <v/>
      </c>
      <c r="C106" s="45" t="str">
        <f t="shared" ca="1" si="10"/>
        <v/>
      </c>
      <c r="D106" s="45" t="str">
        <f t="shared" ca="1" si="10"/>
        <v/>
      </c>
      <c r="E106" s="45" t="str">
        <f t="shared" ca="1" si="10"/>
        <v/>
      </c>
      <c r="F106" s="45" t="str">
        <f t="shared" ca="1" si="10"/>
        <v/>
      </c>
      <c r="G106" s="45" t="str">
        <f t="shared" ca="1" si="10"/>
        <v/>
      </c>
      <c r="H106" s="45" t="str">
        <f t="shared" ca="1" si="10"/>
        <v/>
      </c>
      <c r="I106" s="45" t="str">
        <f t="shared" ca="1" si="10"/>
        <v/>
      </c>
      <c r="J106" s="45" t="str">
        <f t="shared" ca="1" si="10"/>
        <v/>
      </c>
      <c r="K106" s="45" t="str">
        <f t="shared" ca="1" si="10"/>
        <v/>
      </c>
      <c r="L106" s="45" t="str">
        <f t="shared" ca="1" si="10"/>
        <v/>
      </c>
      <c r="M106" s="45" t="str">
        <f t="shared" ca="1" si="10"/>
        <v/>
      </c>
      <c r="N106" s="108">
        <f ca="1">IF(COUNT(B106:M106)&gt;8,SUM(LARGE(B106:M106,{1,2,3,4,5,6,7,8})),SUM(B106:M106))</f>
        <v>0</v>
      </c>
    </row>
    <row r="107" spans="1:14" x14ac:dyDescent="0.2">
      <c r="A107" s="49" t="s">
        <v>176</v>
      </c>
      <c r="B107" s="45" t="str">
        <f t="shared" ca="1" si="10"/>
        <v/>
      </c>
      <c r="C107" s="45" t="str">
        <f t="shared" ca="1" si="10"/>
        <v/>
      </c>
      <c r="D107" s="45" t="str">
        <f t="shared" ca="1" si="10"/>
        <v/>
      </c>
      <c r="E107" s="45" t="str">
        <f t="shared" ca="1" si="10"/>
        <v/>
      </c>
      <c r="F107" s="45" t="str">
        <f t="shared" ca="1" si="10"/>
        <v/>
      </c>
      <c r="G107" s="45" t="str">
        <f t="shared" ca="1" si="10"/>
        <v/>
      </c>
      <c r="H107" s="45" t="str">
        <f t="shared" ca="1" si="10"/>
        <v/>
      </c>
      <c r="I107" s="45" t="str">
        <f t="shared" ca="1" si="10"/>
        <v/>
      </c>
      <c r="J107" s="45" t="str">
        <f t="shared" ca="1" si="10"/>
        <v/>
      </c>
      <c r="K107" s="45" t="str">
        <f t="shared" ca="1" si="10"/>
        <v/>
      </c>
      <c r="L107" s="45" t="str">
        <f t="shared" ca="1" si="10"/>
        <v/>
      </c>
      <c r="M107" s="45" t="str">
        <f t="shared" ca="1" si="10"/>
        <v/>
      </c>
      <c r="N107" s="108">
        <f ca="1">IF(COUNT(B107:M107)&gt;8,SUM(LARGE(B107:M107,{1,2,3,4,5,6,7,8})),SUM(B107:M107))</f>
        <v>0</v>
      </c>
    </row>
    <row r="108" spans="1:14" x14ac:dyDescent="0.2">
      <c r="A108" s="44" t="s">
        <v>156</v>
      </c>
      <c r="B108" s="45" t="str">
        <f t="shared" ca="1" si="10"/>
        <v/>
      </c>
      <c r="C108" s="45" t="str">
        <f t="shared" ca="1" si="10"/>
        <v/>
      </c>
      <c r="D108" s="45" t="str">
        <f t="shared" ca="1" si="10"/>
        <v/>
      </c>
      <c r="E108" s="45" t="str">
        <f t="shared" ca="1" si="10"/>
        <v/>
      </c>
      <c r="F108" s="45" t="str">
        <f t="shared" ca="1" si="10"/>
        <v/>
      </c>
      <c r="G108" s="45" t="str">
        <f t="shared" ca="1" si="10"/>
        <v/>
      </c>
      <c r="H108" s="45" t="str">
        <f t="shared" ca="1" si="10"/>
        <v/>
      </c>
      <c r="I108" s="45" t="str">
        <f t="shared" ca="1" si="10"/>
        <v/>
      </c>
      <c r="J108" s="45" t="str">
        <f t="shared" ca="1" si="10"/>
        <v/>
      </c>
      <c r="K108" s="45" t="str">
        <f t="shared" ca="1" si="10"/>
        <v/>
      </c>
      <c r="L108" s="45" t="str">
        <f t="shared" ca="1" si="10"/>
        <v/>
      </c>
      <c r="M108" s="45" t="str">
        <f t="shared" ca="1" si="10"/>
        <v/>
      </c>
      <c r="N108" s="108">
        <f ca="1">IF(COUNT(B108:M108)&gt;8,SUM(LARGE(B108:M108,{1,2,3,4,5,6,7,8})),SUM(B108:M108))</f>
        <v>0</v>
      </c>
    </row>
    <row r="109" spans="1:14" x14ac:dyDescent="0.2">
      <c r="A109" s="44" t="s">
        <v>179</v>
      </c>
      <c r="B109" s="45" t="str">
        <f t="shared" ca="1" si="10"/>
        <v/>
      </c>
      <c r="C109" s="45" t="str">
        <f t="shared" ca="1" si="10"/>
        <v/>
      </c>
      <c r="D109" s="45" t="str">
        <f t="shared" ca="1" si="10"/>
        <v/>
      </c>
      <c r="E109" s="45" t="str">
        <f t="shared" ca="1" si="10"/>
        <v/>
      </c>
      <c r="F109" s="45" t="str">
        <f t="shared" ca="1" si="10"/>
        <v/>
      </c>
      <c r="G109" s="45" t="str">
        <f t="shared" ca="1" si="10"/>
        <v/>
      </c>
      <c r="H109" s="45" t="str">
        <f t="shared" ca="1" si="10"/>
        <v/>
      </c>
      <c r="I109" s="45" t="str">
        <f t="shared" ca="1" si="10"/>
        <v/>
      </c>
      <c r="J109" s="45" t="str">
        <f t="shared" ca="1" si="10"/>
        <v/>
      </c>
      <c r="K109" s="45" t="str">
        <f t="shared" ca="1" si="10"/>
        <v/>
      </c>
      <c r="L109" s="45" t="str">
        <f t="shared" ca="1" si="10"/>
        <v/>
      </c>
      <c r="M109" s="45" t="str">
        <f t="shared" ca="1" si="10"/>
        <v/>
      </c>
      <c r="N109" s="108">
        <f ca="1">IF(COUNT(B109:M109)&gt;8,SUM(LARGE(B109:M109,{1,2,3,4,5,6,7,8})),SUM(B109:M109))</f>
        <v>0</v>
      </c>
    </row>
    <row r="110" spans="1:14" x14ac:dyDescent="0.2">
      <c r="A110" s="44" t="s">
        <v>158</v>
      </c>
      <c r="B110" s="45" t="str">
        <f t="shared" ca="1" si="10"/>
        <v/>
      </c>
      <c r="C110" s="45" t="str">
        <f t="shared" ca="1" si="10"/>
        <v/>
      </c>
      <c r="D110" s="45" t="str">
        <f t="shared" ca="1" si="10"/>
        <v/>
      </c>
      <c r="E110" s="45" t="str">
        <f t="shared" ca="1" si="10"/>
        <v/>
      </c>
      <c r="F110" s="45" t="str">
        <f t="shared" ca="1" si="10"/>
        <v/>
      </c>
      <c r="G110" s="45" t="str">
        <f t="shared" ca="1" si="10"/>
        <v/>
      </c>
      <c r="H110" s="45" t="str">
        <f t="shared" ca="1" si="10"/>
        <v/>
      </c>
      <c r="I110" s="45" t="str">
        <f t="shared" ca="1" si="10"/>
        <v/>
      </c>
      <c r="J110" s="45" t="str">
        <f t="shared" ca="1" si="10"/>
        <v/>
      </c>
      <c r="K110" s="45" t="str">
        <f t="shared" ca="1" si="10"/>
        <v/>
      </c>
      <c r="L110" s="45" t="str">
        <f t="shared" ca="1" si="10"/>
        <v/>
      </c>
      <c r="M110" s="45" t="str">
        <f t="shared" ca="1" si="10"/>
        <v/>
      </c>
      <c r="N110" s="108">
        <f ca="1">IF(COUNT(B110:M110)&gt;8,SUM(LARGE(B110:M110,{1,2,3,4,5,6,7,8})),SUM(B110:M110))</f>
        <v>0</v>
      </c>
    </row>
    <row r="111" spans="1:14" x14ac:dyDescent="0.2">
      <c r="A111" s="44" t="s">
        <v>154</v>
      </c>
      <c r="B111" s="45" t="str">
        <f t="shared" ref="B111:M114" ca="1" si="11">IF(ISNA(VLOOKUP($A111,INDIRECT("'"&amp;B$2&amp;"'!$C$2:$D$40"),2,FALSE)),"",VLOOKUP($A111,INDIRECT("'"&amp;B$2&amp;"'!$C$2:$D$40"),2,FALSE))</f>
        <v/>
      </c>
      <c r="C111" s="45" t="str">
        <f t="shared" ca="1" si="11"/>
        <v/>
      </c>
      <c r="D111" s="45" t="str">
        <f t="shared" ca="1" si="11"/>
        <v/>
      </c>
      <c r="E111" s="45" t="str">
        <f t="shared" ca="1" si="11"/>
        <v/>
      </c>
      <c r="F111" s="45" t="str">
        <f t="shared" ca="1" si="11"/>
        <v/>
      </c>
      <c r="G111" s="45" t="str">
        <f t="shared" ca="1" si="11"/>
        <v/>
      </c>
      <c r="H111" s="45" t="str">
        <f t="shared" ca="1" si="11"/>
        <v/>
      </c>
      <c r="I111" s="45" t="str">
        <f t="shared" ca="1" si="11"/>
        <v/>
      </c>
      <c r="J111" s="45" t="str">
        <f t="shared" ca="1" si="11"/>
        <v/>
      </c>
      <c r="K111" s="45" t="str">
        <f t="shared" ca="1" si="11"/>
        <v/>
      </c>
      <c r="L111" s="45" t="str">
        <f t="shared" ca="1" si="11"/>
        <v/>
      </c>
      <c r="M111" s="45" t="str">
        <f t="shared" ca="1" si="11"/>
        <v/>
      </c>
      <c r="N111" s="108">
        <f ca="1">IF(COUNT(B111:M111)&gt;8,SUM(LARGE(B111:M111,{1,2,3,4,5,6,7,8})),SUM(B111:M111))</f>
        <v>0</v>
      </c>
    </row>
    <row r="112" spans="1:14" x14ac:dyDescent="0.2">
      <c r="A112" s="44" t="s">
        <v>155</v>
      </c>
      <c r="B112" s="45" t="str">
        <f t="shared" ca="1" si="11"/>
        <v/>
      </c>
      <c r="C112" s="45" t="str">
        <f t="shared" ca="1" si="11"/>
        <v/>
      </c>
      <c r="D112" s="45" t="str">
        <f t="shared" ca="1" si="11"/>
        <v/>
      </c>
      <c r="E112" s="45" t="str">
        <f t="shared" ca="1" si="11"/>
        <v/>
      </c>
      <c r="F112" s="45" t="str">
        <f t="shared" ca="1" si="11"/>
        <v/>
      </c>
      <c r="G112" s="45" t="str">
        <f t="shared" ca="1" si="11"/>
        <v/>
      </c>
      <c r="H112" s="45" t="str">
        <f t="shared" ca="1" si="11"/>
        <v/>
      </c>
      <c r="I112" s="45" t="str">
        <f t="shared" ca="1" si="11"/>
        <v/>
      </c>
      <c r="J112" s="45" t="str">
        <f t="shared" ca="1" si="11"/>
        <v/>
      </c>
      <c r="K112" s="45" t="str">
        <f t="shared" ca="1" si="11"/>
        <v/>
      </c>
      <c r="L112" s="45" t="str">
        <f t="shared" ca="1" si="11"/>
        <v/>
      </c>
      <c r="M112" s="45" t="str">
        <f t="shared" ca="1" si="11"/>
        <v/>
      </c>
      <c r="N112" s="108">
        <f ca="1">IF(COUNT(B112:M112)&gt;8,SUM(LARGE(B112:M112,{1,2,3,4,5,6,7,8})),SUM(B112:M112))</f>
        <v>0</v>
      </c>
    </row>
    <row r="113" spans="1:14" x14ac:dyDescent="0.2">
      <c r="A113" s="44" t="s">
        <v>153</v>
      </c>
      <c r="B113" s="45" t="str">
        <f t="shared" ca="1" si="11"/>
        <v/>
      </c>
      <c r="C113" s="45" t="str">
        <f t="shared" ca="1" si="11"/>
        <v/>
      </c>
      <c r="D113" s="45" t="str">
        <f t="shared" ca="1" si="11"/>
        <v/>
      </c>
      <c r="E113" s="45" t="str">
        <f t="shared" ca="1" si="11"/>
        <v/>
      </c>
      <c r="F113" s="45" t="str">
        <f t="shared" ca="1" si="11"/>
        <v/>
      </c>
      <c r="G113" s="45" t="str">
        <f t="shared" ca="1" si="11"/>
        <v/>
      </c>
      <c r="H113" s="45" t="str">
        <f t="shared" ca="1" si="11"/>
        <v/>
      </c>
      <c r="I113" s="45" t="str">
        <f t="shared" ca="1" si="11"/>
        <v/>
      </c>
      <c r="J113" s="45" t="str">
        <f t="shared" ca="1" si="11"/>
        <v/>
      </c>
      <c r="K113" s="45" t="str">
        <f t="shared" ca="1" si="11"/>
        <v/>
      </c>
      <c r="L113" s="45" t="str">
        <f t="shared" ca="1" si="11"/>
        <v/>
      </c>
      <c r="M113" s="45" t="str">
        <f t="shared" ca="1" si="11"/>
        <v/>
      </c>
      <c r="N113" s="108">
        <f ca="1">IF(COUNT(B113:M113)&gt;8,SUM(LARGE(B113:M113,{1,2,3,4,5,6,7,8})),SUM(B113:M113))</f>
        <v>0</v>
      </c>
    </row>
    <row r="114" spans="1:14" x14ac:dyDescent="0.2">
      <c r="A114" s="46" t="s">
        <v>59</v>
      </c>
      <c r="B114" s="45" t="str">
        <f t="shared" ca="1" si="11"/>
        <v/>
      </c>
      <c r="C114" s="45" t="str">
        <f t="shared" ca="1" si="11"/>
        <v/>
      </c>
      <c r="D114" s="45" t="str">
        <f t="shared" ca="1" si="11"/>
        <v/>
      </c>
      <c r="E114" s="45" t="str">
        <f t="shared" ca="1" si="11"/>
        <v/>
      </c>
      <c r="F114" s="45" t="str">
        <f t="shared" ca="1" si="11"/>
        <v/>
      </c>
      <c r="G114" s="45" t="str">
        <f t="shared" ca="1" si="11"/>
        <v/>
      </c>
      <c r="H114" s="45" t="str">
        <f t="shared" ca="1" si="11"/>
        <v/>
      </c>
      <c r="I114" s="45" t="str">
        <f t="shared" ca="1" si="11"/>
        <v/>
      </c>
      <c r="J114" s="45" t="str">
        <f t="shared" ca="1" si="11"/>
        <v/>
      </c>
      <c r="K114" s="45" t="str">
        <f t="shared" ca="1" si="11"/>
        <v/>
      </c>
      <c r="L114" s="45" t="str">
        <f t="shared" ca="1" si="11"/>
        <v/>
      </c>
      <c r="M114" s="45" t="str">
        <f t="shared" ca="1" si="11"/>
        <v/>
      </c>
      <c r="N114" s="108">
        <f ca="1">IF(COUNT(B114:M114)&gt;8,SUM(LARGE(B114:M114,{1,2,3,4,5,6,7,8})),SUM(B114:M114))</f>
        <v>0</v>
      </c>
    </row>
    <row r="115" spans="1:14" x14ac:dyDescent="0.2">
      <c r="A115" s="47" t="s">
        <v>152</v>
      </c>
      <c r="B115" s="45"/>
      <c r="C115" s="45"/>
      <c r="D115" s="45"/>
      <c r="E115" s="45"/>
      <c r="F115" s="45" t="str">
        <f ca="1">IF(ISNA(VLOOKUP($A115,INDIRECT("'"&amp;F$2&amp;"'!$C$2:$D$40"),2,FALSE)),"",VLOOKUP($A115,INDIRECT("'"&amp;F$2&amp;"'!$C$2:$D$40"),2,FALSE))</f>
        <v/>
      </c>
      <c r="G115" s="45"/>
      <c r="H115" s="45"/>
      <c r="I115" s="45"/>
      <c r="J115" s="45"/>
      <c r="K115" s="45"/>
      <c r="L115" s="45" t="str">
        <f ca="1">IF(ISNA(VLOOKUP($A115,INDIRECT("'"&amp;L$2&amp;"'!$C$2:$D$40"),2,FALSE)),"",VLOOKUP($A115,INDIRECT("'"&amp;L$2&amp;"'!$C$2:$D$40"),2,FALSE))</f>
        <v/>
      </c>
      <c r="M115" s="45" t="str">
        <f ca="1">IF(ISNA(VLOOKUP($A115,INDIRECT("'"&amp;M$2&amp;"'!$C$2:$D$40"),2,FALSE)),"",VLOOKUP($A115,INDIRECT("'"&amp;M$2&amp;"'!$C$2:$D$40"),2,FALSE))</f>
        <v/>
      </c>
      <c r="N115" s="108">
        <f ca="1">IF(COUNT(B115:M115)&gt;8,SUM(LARGE(B115:M115,{1,2,3,4,5,6,7,8})),SUM(B115:M115))</f>
        <v>0</v>
      </c>
    </row>
    <row r="116" spans="1:14" x14ac:dyDescent="0.2">
      <c r="A116" s="44" t="s">
        <v>172</v>
      </c>
      <c r="B116" s="45" t="str">
        <f ca="1">IF(ISNA(VLOOKUP($A116,INDIRECT("'"&amp;B$2&amp;"'!$C$2:$D$40"),2,FALSE)),"",VLOOKUP($A116,INDIRECT("'"&amp;B$2&amp;"'!$C$2:$D$40"),2,FALSE))</f>
        <v/>
      </c>
      <c r="C116" s="45" t="str">
        <f ca="1">IF(ISNA(VLOOKUP($A116,INDIRECT("'"&amp;C$2&amp;"'!$C$2:$D$40"),2,FALSE)),"",VLOOKUP($A116,INDIRECT("'"&amp;C$2&amp;"'!$C$2:$D$40"),2,FALSE))</f>
        <v/>
      </c>
      <c r="D116" s="45" t="str">
        <f ca="1">IF(ISNA(VLOOKUP($A116,INDIRECT("'"&amp;D$2&amp;"'!$C$2:$D$40"),2,FALSE)),"",VLOOKUP($A116,INDIRECT("'"&amp;D$2&amp;"'!$C$2:$D$40"),2,FALSE))</f>
        <v/>
      </c>
      <c r="E116" s="45" t="str">
        <f ca="1">IF(ISNA(VLOOKUP($A116,INDIRECT("'"&amp;E$2&amp;"'!$C$2:$D$40"),2,FALSE)),"",VLOOKUP($A116,INDIRECT("'"&amp;E$2&amp;"'!$C$2:$D$40"),2,FALSE))</f>
        <v/>
      </c>
      <c r="F116" s="45" t="str">
        <f ca="1">IF(ISNA(VLOOKUP($A116,INDIRECT("'"&amp;F$2&amp;"'!$C$2:$D$40"),2,FALSE)),"",VLOOKUP($A116,INDIRECT("'"&amp;F$2&amp;"'!$C$2:$D$40"),2,FALSE))</f>
        <v/>
      </c>
      <c r="G116" s="45" t="str">
        <f ca="1">IF(ISNA(VLOOKUP($A116,INDIRECT("'"&amp;G$2&amp;"'!$C$2:$D$40"),2,FALSE)),"",VLOOKUP($A116,INDIRECT("'"&amp;G$2&amp;"'!$C$2:$D$40"),2,FALSE))</f>
        <v/>
      </c>
      <c r="H116" s="45" t="str">
        <f ca="1">IF(ISNA(VLOOKUP($A116,INDIRECT("'"&amp;H$2&amp;"'!$C$2:$D$40"),2,FALSE)),"",VLOOKUP($A116,INDIRECT("'"&amp;H$2&amp;"'!$C$2:$D$40"),2,FALSE))</f>
        <v/>
      </c>
      <c r="I116" s="45" t="str">
        <f ca="1">IF(ISNA(VLOOKUP($A116,INDIRECT("'"&amp;I$2&amp;"'!$C$2:$D$40"),2,FALSE)),"",VLOOKUP($A116,INDIRECT("'"&amp;I$2&amp;"'!$C$2:$D$40"),2,FALSE))</f>
        <v/>
      </c>
      <c r="J116" s="45" t="str">
        <f ca="1">IF(ISNA(VLOOKUP($A116,INDIRECT("'"&amp;J$2&amp;"'!$C$2:$D$40"),2,FALSE)),"",VLOOKUP($A116,INDIRECT("'"&amp;J$2&amp;"'!$C$2:$D$40"),2,FALSE))</f>
        <v/>
      </c>
      <c r="K116" s="45" t="str">
        <f ca="1">IF(ISNA(VLOOKUP($A116,INDIRECT("'"&amp;K$2&amp;"'!$C$2:$D$40"),2,FALSE)),"",VLOOKUP($A116,INDIRECT("'"&amp;K$2&amp;"'!$C$2:$D$40"),2,FALSE))</f>
        <v/>
      </c>
      <c r="L116" s="45" t="str">
        <f ca="1">IF(ISNA(VLOOKUP($A116,INDIRECT("'"&amp;L$2&amp;"'!$C$2:$D$40"),2,FALSE)),"",VLOOKUP($A116,INDIRECT("'"&amp;L$2&amp;"'!$C$2:$D$40"),2,FALSE))</f>
        <v/>
      </c>
      <c r="M116" s="45" t="str">
        <f ca="1">IF(ISNA(VLOOKUP($A116,INDIRECT("'"&amp;M$2&amp;"'!$C$2:$D$40"),2,FALSE)),"",VLOOKUP($A116,INDIRECT("'"&amp;M$2&amp;"'!$C$2:$D$40"),2,FALSE))</f>
        <v/>
      </c>
      <c r="N116" s="108">
        <f ca="1">IF(COUNT(B116:M116)&gt;8,SUM(LARGE(B116:M116,{1,2,3,4,5,6,7,8})),SUM(B116:M116))</f>
        <v>0</v>
      </c>
    </row>
    <row r="119" spans="1:14" x14ac:dyDescent="0.2">
      <c r="B119" s="51">
        <f t="shared" ref="B119:M119" ca="1" si="12">COUNT(B3:B117)</f>
        <v>20</v>
      </c>
      <c r="C119" s="51">
        <f t="shared" ca="1" si="12"/>
        <v>16</v>
      </c>
      <c r="D119" s="51">
        <f t="shared" ca="1" si="12"/>
        <v>15</v>
      </c>
      <c r="E119" s="51">
        <f t="shared" ca="1" si="12"/>
        <v>14</v>
      </c>
      <c r="F119" s="51">
        <f t="shared" ca="1" si="12"/>
        <v>12</v>
      </c>
      <c r="G119" s="51">
        <f t="shared" ca="1" si="12"/>
        <v>6</v>
      </c>
      <c r="H119" s="51">
        <f t="shared" ca="1" si="12"/>
        <v>13</v>
      </c>
      <c r="I119" s="51">
        <f t="shared" ca="1" si="12"/>
        <v>30</v>
      </c>
      <c r="J119" s="51">
        <f t="shared" ca="1" si="12"/>
        <v>6</v>
      </c>
      <c r="K119" s="51">
        <f t="shared" ca="1" si="12"/>
        <v>23</v>
      </c>
      <c r="L119" s="51">
        <f t="shared" ca="1" si="12"/>
        <v>5</v>
      </c>
      <c r="M119" s="51">
        <f t="shared" ca="1" si="12"/>
        <v>13</v>
      </c>
    </row>
    <row r="120" spans="1:14" x14ac:dyDescent="0.2">
      <c r="B120" s="51">
        <f>'1'!$C$44</f>
        <v>20</v>
      </c>
      <c r="C120" s="51">
        <f>'2'!$C$44</f>
        <v>16</v>
      </c>
      <c r="D120" s="51">
        <f>'3'!$C$45</f>
        <v>15</v>
      </c>
      <c r="E120" s="51">
        <f>'4'!$C$45</f>
        <v>14</v>
      </c>
      <c r="F120" s="51">
        <f>'5'!$C$45</f>
        <v>12</v>
      </c>
      <c r="G120" s="51">
        <f>'6'!$C$45</f>
        <v>6</v>
      </c>
      <c r="H120" s="51">
        <f>'7'!$C$44</f>
        <v>13</v>
      </c>
      <c r="I120" s="51">
        <f>'8'!$C$43</f>
        <v>30</v>
      </c>
      <c r="J120" s="51">
        <f>'9'!$C$44</f>
        <v>6</v>
      </c>
      <c r="K120" s="51">
        <f>'10'!$C$44</f>
        <v>23</v>
      </c>
      <c r="L120" s="51">
        <f>'11'!$C$44</f>
        <v>0</v>
      </c>
      <c r="M120" s="51">
        <f>'12'!$C$44</f>
        <v>13</v>
      </c>
    </row>
    <row r="121" spans="1:14" x14ac:dyDescent="0.2">
      <c r="B121" s="51">
        <f ca="1">B119-B120</f>
        <v>0</v>
      </c>
      <c r="C121" s="51">
        <f t="shared" ref="C121:M121" ca="1" si="13">C119-C120</f>
        <v>0</v>
      </c>
      <c r="D121" s="51">
        <f t="shared" ca="1" si="13"/>
        <v>0</v>
      </c>
      <c r="E121" s="51">
        <f ca="1">E119-E120</f>
        <v>0</v>
      </c>
      <c r="F121" s="51">
        <f ca="1">F119-F120</f>
        <v>0</v>
      </c>
      <c r="G121" s="51">
        <f t="shared" ca="1" si="13"/>
        <v>0</v>
      </c>
      <c r="H121" s="51">
        <f t="shared" ca="1" si="13"/>
        <v>0</v>
      </c>
      <c r="I121" s="51">
        <f t="shared" ca="1" si="13"/>
        <v>0</v>
      </c>
      <c r="J121" s="51">
        <f t="shared" ca="1" si="13"/>
        <v>0</v>
      </c>
      <c r="K121" s="51">
        <f t="shared" ca="1" si="13"/>
        <v>0</v>
      </c>
      <c r="L121" s="51">
        <f t="shared" ca="1" si="13"/>
        <v>5</v>
      </c>
      <c r="M121" s="51">
        <f t="shared" ca="1" si="13"/>
        <v>0</v>
      </c>
    </row>
    <row r="128" spans="1:14" x14ac:dyDescent="0.2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</row>
  </sheetData>
  <autoFilter ref="A2:N116"/>
  <sortState ref="A3:N65">
    <sortCondition descending="1" ref="N3:N65"/>
  </sortState>
  <mergeCells count="1">
    <mergeCell ref="A1:N1"/>
  </mergeCells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27"/>
  <sheetViews>
    <sheetView workbookViewId="0">
      <pane ySplit="2" topLeftCell="A3" activePane="bottomLeft" state="frozen"/>
      <selection activeCell="F53" sqref="F53"/>
      <selection pane="bottomLeft" activeCell="O3" sqref="O3:P12"/>
    </sheetView>
  </sheetViews>
  <sheetFormatPr defaultColWidth="9.140625" defaultRowHeight="14.25" x14ac:dyDescent="0.2"/>
  <cols>
    <col min="1" max="1" width="28.5703125" style="51" customWidth="1"/>
    <col min="2" max="3" width="4.7109375" style="56" customWidth="1"/>
    <col min="4" max="4" width="5" style="56" customWidth="1"/>
    <col min="5" max="13" width="4.7109375" style="56" customWidth="1"/>
    <col min="14" max="14" width="7.42578125" style="57" customWidth="1"/>
    <col min="15" max="15" width="9.140625" style="51"/>
    <col min="16" max="16" width="22.7109375" style="51" customWidth="1"/>
    <col min="17" max="16384" width="9.140625" style="51"/>
  </cols>
  <sheetData>
    <row r="1" spans="1:14" ht="15" x14ac:dyDescent="0.2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7.45" customHeight="1" x14ac:dyDescent="0.2">
      <c r="A2" s="41" t="s">
        <v>0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>
        <v>10</v>
      </c>
      <c r="L2" s="54">
        <v>11</v>
      </c>
      <c r="M2" s="54">
        <v>12</v>
      </c>
      <c r="N2" s="54" t="s">
        <v>2</v>
      </c>
    </row>
    <row r="3" spans="1:14" x14ac:dyDescent="0.2">
      <c r="A3" s="44" t="s">
        <v>43</v>
      </c>
      <c r="B3" s="45">
        <f t="shared" ref="B3:F12" ca="1" si="0">IF(ISNA(VLOOKUP($A3,INDIRECT("'"&amp;B$2&amp;"'!$i$2:$k$40"),2,FALSE)),"",VLOOKUP($A3,INDIRECT("'"&amp;B$2&amp;"'!$i$2:$k$40"),2,FALSE))</f>
        <v>37</v>
      </c>
      <c r="C3" s="45">
        <f t="shared" ca="1" si="0"/>
        <v>38</v>
      </c>
      <c r="D3" s="45">
        <f t="shared" ca="1" si="0"/>
        <v>39</v>
      </c>
      <c r="E3" s="45" t="str">
        <f t="shared" ca="1" si="0"/>
        <v/>
      </c>
      <c r="F3" s="45">
        <f t="shared" ca="1" si="0"/>
        <v>37</v>
      </c>
      <c r="G3" s="45">
        <f t="shared" ref="G3:M12" ca="1" si="1">IF(ISNA(VLOOKUP($A3,INDIRECT("'"&amp;G$2&amp;"'!$g$2:$h$40"),2,FALSE)),"",VLOOKUP($A3,INDIRECT("'"&amp;G$2&amp;"'!$g$2:$h$40"),2,FALSE))</f>
        <v>39</v>
      </c>
      <c r="H3" s="45">
        <f t="shared" ca="1" si="1"/>
        <v>39</v>
      </c>
      <c r="I3" s="45">
        <f t="shared" ca="1" si="1"/>
        <v>33</v>
      </c>
      <c r="J3" s="45" t="str">
        <f t="shared" ca="1" si="1"/>
        <v/>
      </c>
      <c r="K3" s="45">
        <f t="shared" ca="1" si="1"/>
        <v>35</v>
      </c>
      <c r="L3" s="45" t="str">
        <f t="shared" ca="1" si="1"/>
        <v/>
      </c>
      <c r="M3" s="45" t="str">
        <f t="shared" ca="1" si="1"/>
        <v/>
      </c>
      <c r="N3" s="108">
        <f ca="1">IF(COUNT(B3:M3)&gt;8,SUM(LARGE(B3:M3,{1,2,3,4,5,6,7,8})),SUM(B3:M3))</f>
        <v>297</v>
      </c>
    </row>
    <row r="4" spans="1:14" x14ac:dyDescent="0.2">
      <c r="A4" s="47" t="s">
        <v>76</v>
      </c>
      <c r="B4" s="45">
        <f t="shared" ca="1" si="0"/>
        <v>34</v>
      </c>
      <c r="C4" s="45" t="str">
        <f t="shared" ca="1" si="0"/>
        <v/>
      </c>
      <c r="D4" s="45">
        <f t="shared" ca="1" si="0"/>
        <v>33</v>
      </c>
      <c r="E4" s="45">
        <f t="shared" ca="1" si="0"/>
        <v>30</v>
      </c>
      <c r="F4" s="45">
        <f t="shared" ca="1" si="0"/>
        <v>35</v>
      </c>
      <c r="G4" s="45" t="str">
        <f t="shared" ca="1" si="1"/>
        <v/>
      </c>
      <c r="H4" s="45">
        <f t="shared" ca="1" si="1"/>
        <v>35</v>
      </c>
      <c r="I4" s="45">
        <f t="shared" ca="1" si="1"/>
        <v>31</v>
      </c>
      <c r="J4" s="45" t="str">
        <f t="shared" ca="1" si="1"/>
        <v/>
      </c>
      <c r="K4" s="45" t="str">
        <f t="shared" ca="1" si="1"/>
        <v/>
      </c>
      <c r="L4" s="45">
        <f t="shared" ca="1" si="1"/>
        <v>37</v>
      </c>
      <c r="M4" s="45" t="str">
        <f t="shared" ca="1" si="1"/>
        <v/>
      </c>
      <c r="N4" s="108">
        <f ca="1">IF(COUNT(B4:M4)&gt;8,SUM(LARGE(B4:M4,{1,2,3,4,5,6,7,8})),SUM(B4:M4))</f>
        <v>235</v>
      </c>
    </row>
    <row r="5" spans="1:14" x14ac:dyDescent="0.2">
      <c r="A5" s="44" t="s">
        <v>50</v>
      </c>
      <c r="B5" s="45">
        <f t="shared" ca="1" si="0"/>
        <v>36</v>
      </c>
      <c r="C5" s="45" t="str">
        <f t="shared" ca="1" si="0"/>
        <v/>
      </c>
      <c r="D5" s="45" t="str">
        <f t="shared" ca="1" si="0"/>
        <v/>
      </c>
      <c r="E5" s="45">
        <f t="shared" ca="1" si="0"/>
        <v>36</v>
      </c>
      <c r="F5" s="45" t="str">
        <f t="shared" ca="1" si="0"/>
        <v/>
      </c>
      <c r="G5" s="45" t="str">
        <f t="shared" ca="1" si="1"/>
        <v/>
      </c>
      <c r="H5" s="45" t="str">
        <f t="shared" ca="1" si="1"/>
        <v/>
      </c>
      <c r="I5" s="45" t="str">
        <f t="shared" ca="1" si="1"/>
        <v/>
      </c>
      <c r="J5" s="45" t="str">
        <f t="shared" ca="1" si="1"/>
        <v/>
      </c>
      <c r="K5" s="45">
        <f t="shared" ca="1" si="1"/>
        <v>26</v>
      </c>
      <c r="L5" s="45">
        <f t="shared" ca="1" si="1"/>
        <v>36</v>
      </c>
      <c r="M5" s="45">
        <f t="shared" ca="1" si="1"/>
        <v>38</v>
      </c>
      <c r="N5" s="108">
        <f ca="1">IF(COUNT(B5:M5)&gt;8,SUM(LARGE(B5:M5,{1,2,3,4,5,6,7,8})),SUM(B5:M5))</f>
        <v>172</v>
      </c>
    </row>
    <row r="6" spans="1:14" x14ac:dyDescent="0.2">
      <c r="A6" s="47" t="s">
        <v>44</v>
      </c>
      <c r="B6" s="45" t="str">
        <f t="shared" ca="1" si="0"/>
        <v/>
      </c>
      <c r="C6" s="45" t="str">
        <f t="shared" ca="1" si="0"/>
        <v/>
      </c>
      <c r="D6" s="45" t="str">
        <f t="shared" ca="1" si="0"/>
        <v/>
      </c>
      <c r="E6" s="45" t="str">
        <f t="shared" ca="1" si="0"/>
        <v/>
      </c>
      <c r="F6" s="45">
        <f t="shared" ca="1" si="0"/>
        <v>36</v>
      </c>
      <c r="G6" s="45">
        <f t="shared" ca="1" si="1"/>
        <v>38</v>
      </c>
      <c r="H6" s="45">
        <f t="shared" ca="1" si="1"/>
        <v>37</v>
      </c>
      <c r="I6" s="45">
        <f t="shared" ca="1" si="1"/>
        <v>37</v>
      </c>
      <c r="J6" s="45" t="str">
        <f t="shared" ca="1" si="1"/>
        <v/>
      </c>
      <c r="K6" s="45" t="str">
        <f t="shared" ca="1" si="1"/>
        <v/>
      </c>
      <c r="L6" s="45" t="str">
        <f t="shared" ca="1" si="1"/>
        <v/>
      </c>
      <c r="M6" s="45" t="str">
        <f t="shared" ca="1" si="1"/>
        <v/>
      </c>
      <c r="N6" s="108">
        <f ca="1">IF(COUNT(B6:M6)&gt;8,SUM(LARGE(B6:M6,{1,2,3,4,5,6,7,8})),SUM(B6:M6))</f>
        <v>148</v>
      </c>
    </row>
    <row r="7" spans="1:14" x14ac:dyDescent="0.2">
      <c r="A7" s="50" t="s">
        <v>218</v>
      </c>
      <c r="B7" s="45" t="str">
        <f t="shared" ca="1" si="0"/>
        <v/>
      </c>
      <c r="C7" s="45">
        <f t="shared" ca="1" si="0"/>
        <v>37</v>
      </c>
      <c r="D7" s="45" t="str">
        <f t="shared" ca="1" si="0"/>
        <v/>
      </c>
      <c r="E7" s="45" t="str">
        <f t="shared" ca="1" si="0"/>
        <v/>
      </c>
      <c r="F7" s="45">
        <f t="shared" ca="1" si="0"/>
        <v>32</v>
      </c>
      <c r="G7" s="45" t="str">
        <f t="shared" ca="1" si="1"/>
        <v/>
      </c>
      <c r="H7" s="45">
        <f t="shared" ca="1" si="1"/>
        <v>34</v>
      </c>
      <c r="I7" s="45" t="str">
        <f t="shared" ca="1" si="1"/>
        <v/>
      </c>
      <c r="J7" s="45">
        <f t="shared" ca="1" si="1"/>
        <v>39</v>
      </c>
      <c r="K7" s="45" t="str">
        <f t="shared" ca="1" si="1"/>
        <v/>
      </c>
      <c r="L7" s="45" t="str">
        <f t="shared" ca="1" si="1"/>
        <v/>
      </c>
      <c r="M7" s="45" t="str">
        <f t="shared" ca="1" si="1"/>
        <v/>
      </c>
      <c r="N7" s="108">
        <f ca="1">IF(COUNT(B7:M7)&gt;8,SUM(LARGE(B7:M7,{1,2,3,4,5,6,7,8})),SUM(B7:M7))</f>
        <v>142</v>
      </c>
    </row>
    <row r="8" spans="1:14" x14ac:dyDescent="0.2">
      <c r="A8" s="44" t="s">
        <v>54</v>
      </c>
      <c r="B8" s="45">
        <f t="shared" ca="1" si="0"/>
        <v>40</v>
      </c>
      <c r="C8" s="45">
        <f t="shared" ca="1" si="0"/>
        <v>39</v>
      </c>
      <c r="D8" s="45" t="str">
        <f t="shared" ca="1" si="0"/>
        <v/>
      </c>
      <c r="E8" s="45" t="str">
        <f t="shared" ca="1" si="0"/>
        <v/>
      </c>
      <c r="F8" s="45" t="str">
        <f t="shared" ca="1" si="0"/>
        <v/>
      </c>
      <c r="G8" s="45" t="str">
        <f t="shared" ca="1" si="1"/>
        <v/>
      </c>
      <c r="H8" s="45">
        <f t="shared" ca="1" si="1"/>
        <v>40</v>
      </c>
      <c r="I8" s="45" t="str">
        <f t="shared" ca="1" si="1"/>
        <v/>
      </c>
      <c r="J8" s="45" t="str">
        <f t="shared" ca="1" si="1"/>
        <v/>
      </c>
      <c r="K8" s="45" t="str">
        <f t="shared" ca="1" si="1"/>
        <v/>
      </c>
      <c r="L8" s="45" t="str">
        <f t="shared" ca="1" si="1"/>
        <v/>
      </c>
      <c r="M8" s="45" t="str">
        <f t="shared" ca="1" si="1"/>
        <v/>
      </c>
      <c r="N8" s="108">
        <f ca="1">IF(COUNT(B8:M8)&gt;8,SUM(LARGE(B8:M8,{1,2,3,4,5,6,7,8})),SUM(B8:M8))</f>
        <v>119</v>
      </c>
    </row>
    <row r="9" spans="1:14" x14ac:dyDescent="0.2">
      <c r="A9" s="44" t="s">
        <v>60</v>
      </c>
      <c r="B9" s="45" t="str">
        <f t="shared" ca="1" si="0"/>
        <v/>
      </c>
      <c r="C9" s="45">
        <f t="shared" ca="1" si="0"/>
        <v>40</v>
      </c>
      <c r="D9" s="45" t="str">
        <f t="shared" ca="1" si="0"/>
        <v/>
      </c>
      <c r="E9" s="45" t="str">
        <f t="shared" ca="1" si="0"/>
        <v/>
      </c>
      <c r="F9" s="45" t="str">
        <f t="shared" ca="1" si="0"/>
        <v/>
      </c>
      <c r="G9" s="45" t="str">
        <f t="shared" ca="1" si="1"/>
        <v/>
      </c>
      <c r="H9" s="45" t="str">
        <f t="shared" ca="1" si="1"/>
        <v/>
      </c>
      <c r="I9" s="45">
        <f t="shared" ca="1" si="1"/>
        <v>39</v>
      </c>
      <c r="J9" s="45" t="str">
        <f t="shared" ca="1" si="1"/>
        <v/>
      </c>
      <c r="K9" s="45">
        <f t="shared" ca="1" si="1"/>
        <v>40</v>
      </c>
      <c r="L9" s="45" t="str">
        <f t="shared" ca="1" si="1"/>
        <v/>
      </c>
      <c r="M9" s="45" t="str">
        <f t="shared" ca="1" si="1"/>
        <v/>
      </c>
      <c r="N9" s="108">
        <f ca="1">IF(COUNT(B9:M9)&gt;8,SUM(LARGE(B9:M9,{1,2,3,4,5,6,7,8})),SUM(B9:M9))</f>
        <v>119</v>
      </c>
    </row>
    <row r="10" spans="1:14" x14ac:dyDescent="0.2">
      <c r="A10" s="47" t="s">
        <v>916</v>
      </c>
      <c r="B10" s="45" t="str">
        <f t="shared" ca="1" si="0"/>
        <v/>
      </c>
      <c r="C10" s="45" t="str">
        <f t="shared" ca="1" si="0"/>
        <v/>
      </c>
      <c r="D10" s="45" t="str">
        <f t="shared" ca="1" si="0"/>
        <v/>
      </c>
      <c r="E10" s="45">
        <f t="shared" ca="1" si="0"/>
        <v>27</v>
      </c>
      <c r="F10" s="45">
        <f t="shared" ca="1" si="0"/>
        <v>31</v>
      </c>
      <c r="G10" s="45" t="str">
        <f t="shared" ca="1" si="1"/>
        <v/>
      </c>
      <c r="H10" s="45" t="str">
        <f t="shared" ca="1" si="1"/>
        <v/>
      </c>
      <c r="I10" s="45" t="str">
        <f t="shared" ca="1" si="1"/>
        <v/>
      </c>
      <c r="J10" s="45" t="str">
        <f t="shared" ca="1" si="1"/>
        <v/>
      </c>
      <c r="K10" s="45">
        <f t="shared" ca="1" si="1"/>
        <v>22</v>
      </c>
      <c r="L10" s="45" t="str">
        <f t="shared" ca="1" si="1"/>
        <v/>
      </c>
      <c r="M10" s="45">
        <f t="shared" ca="1" si="1"/>
        <v>37</v>
      </c>
      <c r="N10" s="108">
        <f ca="1">IF(COUNT(B10:M10)&gt;8,SUM(LARGE(B10:M10,{1,2,3,4,5,6,7,8})),SUM(B10:M10))</f>
        <v>117</v>
      </c>
    </row>
    <row r="11" spans="1:14" x14ac:dyDescent="0.2">
      <c r="A11" s="44" t="s">
        <v>136</v>
      </c>
      <c r="B11" s="45" t="str">
        <f t="shared" ca="1" si="0"/>
        <v/>
      </c>
      <c r="C11" s="45" t="str">
        <f t="shared" ca="1" si="0"/>
        <v/>
      </c>
      <c r="D11" s="45">
        <f t="shared" ca="1" si="0"/>
        <v>38</v>
      </c>
      <c r="E11" s="45">
        <f t="shared" ca="1" si="0"/>
        <v>39</v>
      </c>
      <c r="F11" s="45" t="str">
        <f t="shared" ca="1" si="0"/>
        <v/>
      </c>
      <c r="G11" s="45" t="str">
        <f t="shared" ca="1" si="1"/>
        <v/>
      </c>
      <c r="H11" s="45" t="str">
        <f t="shared" ca="1" si="1"/>
        <v/>
      </c>
      <c r="I11" s="45" t="str">
        <f t="shared" ca="1" si="1"/>
        <v/>
      </c>
      <c r="J11" s="45" t="str">
        <f t="shared" ca="1" si="1"/>
        <v/>
      </c>
      <c r="K11" s="45">
        <f t="shared" ca="1" si="1"/>
        <v>39</v>
      </c>
      <c r="L11" s="45" t="str">
        <f t="shared" ca="1" si="1"/>
        <v/>
      </c>
      <c r="M11" s="45" t="str">
        <f t="shared" ca="1" si="1"/>
        <v/>
      </c>
      <c r="N11" s="108">
        <f ca="1">IF(COUNT(B11:M11)&gt;8,SUM(LARGE(B11:M11,{1,2,3,4,5,6,7,8})),SUM(B11:M11))</f>
        <v>116</v>
      </c>
    </row>
    <row r="12" spans="1:14" x14ac:dyDescent="0.2">
      <c r="A12" s="44" t="s">
        <v>73</v>
      </c>
      <c r="B12" s="45" t="str">
        <f t="shared" ca="1" si="0"/>
        <v/>
      </c>
      <c r="C12" s="45" t="str">
        <f t="shared" ca="1" si="0"/>
        <v/>
      </c>
      <c r="D12" s="45" t="str">
        <f t="shared" ca="1" si="0"/>
        <v/>
      </c>
      <c r="E12" s="45" t="str">
        <f t="shared" ca="1" si="0"/>
        <v/>
      </c>
      <c r="F12" s="45" t="str">
        <f t="shared" ca="1" si="0"/>
        <v/>
      </c>
      <c r="G12" s="45" t="str">
        <f t="shared" ca="1" si="1"/>
        <v/>
      </c>
      <c r="H12" s="45" t="str">
        <f t="shared" ca="1" si="1"/>
        <v/>
      </c>
      <c r="I12" s="45" t="str">
        <f t="shared" ca="1" si="1"/>
        <v/>
      </c>
      <c r="J12" s="45">
        <f t="shared" ca="1" si="1"/>
        <v>40</v>
      </c>
      <c r="K12" s="45">
        <f t="shared" ca="1" si="1"/>
        <v>30</v>
      </c>
      <c r="L12" s="45" t="str">
        <f t="shared" ca="1" si="1"/>
        <v/>
      </c>
      <c r="M12" s="45">
        <f t="shared" ca="1" si="1"/>
        <v>39</v>
      </c>
      <c r="N12" s="108">
        <f ca="1">IF(COUNT(B12:M12)&gt;8,SUM(LARGE(B12:M12,{1,2,3,4,5,6,7,8})),SUM(B12:M12))</f>
        <v>109</v>
      </c>
    </row>
    <row r="13" spans="1:14" x14ac:dyDescent="0.2">
      <c r="A13" s="44" t="s">
        <v>195</v>
      </c>
      <c r="B13" s="45">
        <f t="shared" ref="B13:F22" ca="1" si="2">IF(ISNA(VLOOKUP($A13,INDIRECT("'"&amp;B$2&amp;"'!$i$2:$k$40"),2,FALSE)),"",VLOOKUP($A13,INDIRECT("'"&amp;B$2&amp;"'!$i$2:$k$40"),2,FALSE))</f>
        <v>38</v>
      </c>
      <c r="C13" s="45" t="str">
        <f t="shared" ca="1" si="2"/>
        <v/>
      </c>
      <c r="D13" s="45">
        <f t="shared" ca="1" si="2"/>
        <v>36</v>
      </c>
      <c r="E13" s="45" t="str">
        <f t="shared" ca="1" si="2"/>
        <v/>
      </c>
      <c r="F13" s="45" t="str">
        <f t="shared" ca="1" si="2"/>
        <v/>
      </c>
      <c r="G13" s="45" t="str">
        <f t="shared" ref="G13:M22" ca="1" si="3">IF(ISNA(VLOOKUP($A13,INDIRECT("'"&amp;G$2&amp;"'!$g$2:$h$40"),2,FALSE)),"",VLOOKUP($A13,INDIRECT("'"&amp;G$2&amp;"'!$g$2:$h$40"),2,FALSE))</f>
        <v/>
      </c>
      <c r="H13" s="45" t="str">
        <f t="shared" ca="1" si="3"/>
        <v/>
      </c>
      <c r="I13" s="45" t="str">
        <f t="shared" ca="1" si="3"/>
        <v/>
      </c>
      <c r="J13" s="45" t="str">
        <f t="shared" ca="1" si="3"/>
        <v/>
      </c>
      <c r="K13" s="45">
        <f t="shared" ca="1" si="3"/>
        <v>33</v>
      </c>
      <c r="L13" s="45" t="str">
        <f t="shared" ca="1" si="3"/>
        <v/>
      </c>
      <c r="M13" s="45" t="str">
        <f t="shared" ca="1" si="3"/>
        <v/>
      </c>
      <c r="N13" s="108">
        <f ca="1">IF(COUNT(B13:M13)&gt;8,SUM(LARGE(B13:M13,{1,2,3,4,5,6,7,8})),SUM(B13:M13))</f>
        <v>107</v>
      </c>
    </row>
    <row r="14" spans="1:14" x14ac:dyDescent="0.2">
      <c r="A14" s="44" t="s">
        <v>880</v>
      </c>
      <c r="B14" s="45" t="str">
        <f t="shared" ca="1" si="2"/>
        <v/>
      </c>
      <c r="C14" s="45" t="str">
        <f t="shared" ca="1" si="2"/>
        <v/>
      </c>
      <c r="D14" s="45">
        <f t="shared" ca="1" si="2"/>
        <v>34</v>
      </c>
      <c r="E14" s="45" t="str">
        <f t="shared" ca="1" si="2"/>
        <v/>
      </c>
      <c r="F14" s="45" t="str">
        <f t="shared" ca="1" si="2"/>
        <v/>
      </c>
      <c r="G14" s="45" t="str">
        <f t="shared" ca="1" si="3"/>
        <v/>
      </c>
      <c r="H14" s="45" t="str">
        <f t="shared" ca="1" si="3"/>
        <v/>
      </c>
      <c r="I14" s="45">
        <f t="shared" ca="1" si="3"/>
        <v>30</v>
      </c>
      <c r="J14" s="45" t="str">
        <f t="shared" ca="1" si="3"/>
        <v/>
      </c>
      <c r="K14" s="45" t="str">
        <f t="shared" ca="1" si="3"/>
        <v/>
      </c>
      <c r="L14" s="45">
        <f t="shared" ca="1" si="3"/>
        <v>38</v>
      </c>
      <c r="M14" s="45" t="str">
        <f t="shared" ca="1" si="3"/>
        <v/>
      </c>
      <c r="N14" s="108">
        <f ca="1">IF(COUNT(B14:M14)&gt;8,SUM(LARGE(B14:M14,{1,2,3,4,5,6,7,8})),SUM(B14:M14))</f>
        <v>102</v>
      </c>
    </row>
    <row r="15" spans="1:14" x14ac:dyDescent="0.2">
      <c r="A15" s="46" t="s">
        <v>47</v>
      </c>
      <c r="B15" s="45">
        <f t="shared" ca="1" si="2"/>
        <v>35</v>
      </c>
      <c r="C15" s="45" t="str">
        <f t="shared" ca="1" si="2"/>
        <v/>
      </c>
      <c r="D15" s="45" t="str">
        <f t="shared" ca="1" si="2"/>
        <v/>
      </c>
      <c r="E15" s="45">
        <f t="shared" ca="1" si="2"/>
        <v>37</v>
      </c>
      <c r="F15" s="45" t="str">
        <f t="shared" ca="1" si="2"/>
        <v/>
      </c>
      <c r="G15" s="45" t="str">
        <f t="shared" ca="1" si="3"/>
        <v/>
      </c>
      <c r="H15" s="45" t="str">
        <f t="shared" ca="1" si="3"/>
        <v/>
      </c>
      <c r="I15" s="45" t="str">
        <f t="shared" ca="1" si="3"/>
        <v/>
      </c>
      <c r="J15" s="45" t="str">
        <f t="shared" ca="1" si="3"/>
        <v/>
      </c>
      <c r="K15" s="45">
        <f t="shared" ca="1" si="3"/>
        <v>24</v>
      </c>
      <c r="L15" s="45" t="str">
        <f t="shared" ca="1" si="3"/>
        <v/>
      </c>
      <c r="M15" s="45" t="str">
        <f t="shared" ca="1" si="3"/>
        <v/>
      </c>
      <c r="N15" s="108">
        <f ca="1">IF(COUNT(B15:M15)&gt;8,SUM(LARGE(B15:M15,{1,2,3,4,5,6,7,8})),SUM(B15:M15))</f>
        <v>96</v>
      </c>
    </row>
    <row r="16" spans="1:14" x14ac:dyDescent="0.2">
      <c r="A16" s="44" t="s">
        <v>198</v>
      </c>
      <c r="B16" s="45" t="str">
        <f t="shared" ca="1" si="2"/>
        <v/>
      </c>
      <c r="C16" s="45" t="str">
        <f t="shared" ca="1" si="2"/>
        <v/>
      </c>
      <c r="D16" s="45" t="str">
        <f t="shared" ca="1" si="2"/>
        <v/>
      </c>
      <c r="E16" s="45" t="str">
        <f t="shared" ca="1" si="2"/>
        <v/>
      </c>
      <c r="F16" s="45" t="str">
        <f t="shared" ca="1" si="2"/>
        <v/>
      </c>
      <c r="G16" s="45" t="str">
        <f t="shared" ca="1" si="3"/>
        <v/>
      </c>
      <c r="H16" s="45">
        <f t="shared" ca="1" si="3"/>
        <v>36</v>
      </c>
      <c r="I16" s="45">
        <f t="shared" ca="1" si="3"/>
        <v>29</v>
      </c>
      <c r="J16" s="45" t="str">
        <f t="shared" ca="1" si="3"/>
        <v/>
      </c>
      <c r="K16" s="45">
        <f t="shared" ca="1" si="3"/>
        <v>31</v>
      </c>
      <c r="L16" s="45" t="str">
        <f t="shared" ca="1" si="3"/>
        <v/>
      </c>
      <c r="M16" s="45" t="str">
        <f t="shared" ca="1" si="3"/>
        <v/>
      </c>
      <c r="N16" s="108">
        <f ca="1">IF(COUNT(B16:M16)&gt;8,SUM(LARGE(B16:M16,{1,2,3,4,5,6,7,8})),SUM(B16:M16))</f>
        <v>96</v>
      </c>
    </row>
    <row r="17" spans="1:14" x14ac:dyDescent="0.2">
      <c r="A17" s="44" t="s">
        <v>183</v>
      </c>
      <c r="B17" s="45" t="str">
        <f t="shared" ca="1" si="2"/>
        <v/>
      </c>
      <c r="C17" s="45" t="str">
        <f t="shared" ca="1" si="2"/>
        <v/>
      </c>
      <c r="D17" s="45">
        <f t="shared" ca="1" si="2"/>
        <v>32</v>
      </c>
      <c r="E17" s="45">
        <f t="shared" ca="1" si="2"/>
        <v>33</v>
      </c>
      <c r="F17" s="45" t="str">
        <f t="shared" ca="1" si="2"/>
        <v/>
      </c>
      <c r="G17" s="45" t="str">
        <f t="shared" ca="1" si="3"/>
        <v/>
      </c>
      <c r="H17" s="45" t="str">
        <f t="shared" ca="1" si="3"/>
        <v/>
      </c>
      <c r="I17" s="45" t="str">
        <f t="shared" ca="1" si="3"/>
        <v/>
      </c>
      <c r="J17" s="45" t="str">
        <f t="shared" ca="1" si="3"/>
        <v/>
      </c>
      <c r="K17" s="45">
        <f t="shared" ca="1" si="3"/>
        <v>25</v>
      </c>
      <c r="L17" s="45" t="str">
        <f t="shared" ca="1" si="3"/>
        <v/>
      </c>
      <c r="M17" s="45" t="str">
        <f t="shared" ca="1" si="3"/>
        <v/>
      </c>
      <c r="N17" s="108">
        <f ca="1">IF(COUNT(B17:M17)&gt;8,SUM(LARGE(B17:M17,{1,2,3,4,5,6,7,8})),SUM(B17:M17))</f>
        <v>90</v>
      </c>
    </row>
    <row r="18" spans="1:14" x14ac:dyDescent="0.2">
      <c r="A18" s="47" t="s">
        <v>62</v>
      </c>
      <c r="B18" s="45" t="str">
        <f t="shared" ca="1" si="2"/>
        <v/>
      </c>
      <c r="C18" s="45" t="str">
        <f t="shared" ca="1" si="2"/>
        <v/>
      </c>
      <c r="D18" s="45">
        <f t="shared" ca="1" si="2"/>
        <v>40</v>
      </c>
      <c r="E18" s="45">
        <f t="shared" ca="1" si="2"/>
        <v>40</v>
      </c>
      <c r="F18" s="45" t="str">
        <f t="shared" ca="1" si="2"/>
        <v/>
      </c>
      <c r="G18" s="45" t="str">
        <f t="shared" ca="1" si="3"/>
        <v/>
      </c>
      <c r="H18" s="45" t="str">
        <f t="shared" ca="1" si="3"/>
        <v/>
      </c>
      <c r="I18" s="45" t="str">
        <f t="shared" ca="1" si="3"/>
        <v/>
      </c>
      <c r="J18" s="45" t="str">
        <f t="shared" ca="1" si="3"/>
        <v/>
      </c>
      <c r="K18" s="45" t="str">
        <f t="shared" ca="1" si="3"/>
        <v/>
      </c>
      <c r="L18" s="45" t="str">
        <f t="shared" ca="1" si="3"/>
        <v/>
      </c>
      <c r="M18" s="45" t="str">
        <f t="shared" ca="1" si="3"/>
        <v/>
      </c>
      <c r="N18" s="108">
        <f ca="1">IF(COUNT(B18:M18)&gt;8,SUM(LARGE(B18:M18,{1,2,3,4,5,6,7,8})),SUM(B18:M18))</f>
        <v>80</v>
      </c>
    </row>
    <row r="19" spans="1:14" x14ac:dyDescent="0.2">
      <c r="A19" s="44" t="s">
        <v>121</v>
      </c>
      <c r="B19" s="45" t="str">
        <f t="shared" ca="1" si="2"/>
        <v/>
      </c>
      <c r="C19" s="45" t="str">
        <f t="shared" ca="1" si="2"/>
        <v/>
      </c>
      <c r="D19" s="45" t="str">
        <f t="shared" ca="1" si="2"/>
        <v/>
      </c>
      <c r="E19" s="45" t="str">
        <f t="shared" ca="1" si="2"/>
        <v/>
      </c>
      <c r="F19" s="45" t="str">
        <f t="shared" ca="1" si="2"/>
        <v/>
      </c>
      <c r="G19" s="45" t="str">
        <f t="shared" ca="1" si="3"/>
        <v/>
      </c>
      <c r="H19" s="45" t="str">
        <f t="shared" ca="1" si="3"/>
        <v/>
      </c>
      <c r="I19" s="45">
        <f t="shared" ca="1" si="3"/>
        <v>38</v>
      </c>
      <c r="J19" s="45" t="str">
        <f t="shared" ca="1" si="3"/>
        <v/>
      </c>
      <c r="K19" s="45">
        <f t="shared" ca="1" si="3"/>
        <v>38</v>
      </c>
      <c r="L19" s="45" t="str">
        <f t="shared" ca="1" si="3"/>
        <v/>
      </c>
      <c r="M19" s="45" t="str">
        <f t="shared" ca="1" si="3"/>
        <v/>
      </c>
      <c r="N19" s="108">
        <f ca="1">IF(COUNT(B19:M19)&gt;8,SUM(LARGE(B19:M19,{1,2,3,4,5,6,7,8})),SUM(B19:M19))</f>
        <v>76</v>
      </c>
    </row>
    <row r="20" spans="1:14" x14ac:dyDescent="0.2">
      <c r="A20" s="47" t="s">
        <v>959</v>
      </c>
      <c r="B20" s="45" t="str">
        <f t="shared" ca="1" si="2"/>
        <v/>
      </c>
      <c r="C20" s="45" t="str">
        <f t="shared" ca="1" si="2"/>
        <v/>
      </c>
      <c r="D20" s="45" t="str">
        <f t="shared" ca="1" si="2"/>
        <v/>
      </c>
      <c r="E20" s="45" t="str">
        <f t="shared" ca="1" si="2"/>
        <v/>
      </c>
      <c r="F20" s="45" t="str">
        <f t="shared" ca="1" si="2"/>
        <v/>
      </c>
      <c r="G20" s="45" t="str">
        <f t="shared" ca="1" si="3"/>
        <v/>
      </c>
      <c r="H20" s="45" t="str">
        <f t="shared" ca="1" si="3"/>
        <v/>
      </c>
      <c r="I20" s="45" t="str">
        <f t="shared" ca="1" si="3"/>
        <v/>
      </c>
      <c r="J20" s="45" t="str">
        <f t="shared" ca="1" si="3"/>
        <v/>
      </c>
      <c r="K20" s="45">
        <f t="shared" ca="1" si="3"/>
        <v>37</v>
      </c>
      <c r="L20" s="45">
        <f t="shared" ca="1" si="3"/>
        <v>39</v>
      </c>
      <c r="M20" s="45" t="str">
        <f t="shared" ca="1" si="3"/>
        <v/>
      </c>
      <c r="N20" s="108">
        <f ca="1">IF(COUNT(B20:M20)&gt;8,SUM(LARGE(B20:M20,{1,2,3,4,5,6,7,8})),SUM(B20:M20))</f>
        <v>76</v>
      </c>
    </row>
    <row r="21" spans="1:14" x14ac:dyDescent="0.2">
      <c r="A21" s="44" t="s">
        <v>68</v>
      </c>
      <c r="B21" s="45" t="str">
        <f t="shared" ca="1" si="2"/>
        <v/>
      </c>
      <c r="C21" s="45" t="str">
        <f t="shared" ca="1" si="2"/>
        <v/>
      </c>
      <c r="D21" s="45" t="str">
        <f t="shared" ca="1" si="2"/>
        <v/>
      </c>
      <c r="E21" s="45" t="str">
        <f t="shared" ca="1" si="2"/>
        <v/>
      </c>
      <c r="F21" s="45">
        <f t="shared" ca="1" si="2"/>
        <v>39</v>
      </c>
      <c r="G21" s="45" t="str">
        <f t="shared" ca="1" si="3"/>
        <v/>
      </c>
      <c r="H21" s="45" t="str">
        <f t="shared" ca="1" si="3"/>
        <v/>
      </c>
      <c r="I21" s="45">
        <f t="shared" ca="1" si="3"/>
        <v>36</v>
      </c>
      <c r="J21" s="45" t="str">
        <f t="shared" ca="1" si="3"/>
        <v/>
      </c>
      <c r="K21" s="45" t="str">
        <f t="shared" ca="1" si="3"/>
        <v/>
      </c>
      <c r="L21" s="45" t="str">
        <f t="shared" ca="1" si="3"/>
        <v/>
      </c>
      <c r="M21" s="45" t="str">
        <f t="shared" ca="1" si="3"/>
        <v/>
      </c>
      <c r="N21" s="108">
        <f ca="1">IF(COUNT(B21:M21)&gt;8,SUM(LARGE(B21:M21,{1,2,3,4,5,6,7,8})),SUM(B21:M21))</f>
        <v>75</v>
      </c>
    </row>
    <row r="22" spans="1:14" x14ac:dyDescent="0.2">
      <c r="A22" s="44" t="s">
        <v>952</v>
      </c>
      <c r="B22" s="45" t="str">
        <f t="shared" ca="1" si="2"/>
        <v/>
      </c>
      <c r="C22" s="45" t="str">
        <f t="shared" ca="1" si="2"/>
        <v/>
      </c>
      <c r="D22" s="45" t="str">
        <f t="shared" ca="1" si="2"/>
        <v/>
      </c>
      <c r="E22" s="45" t="str">
        <f t="shared" ca="1" si="2"/>
        <v/>
      </c>
      <c r="F22" s="45" t="str">
        <f t="shared" ca="1" si="2"/>
        <v/>
      </c>
      <c r="G22" s="45" t="str">
        <f t="shared" ca="1" si="3"/>
        <v/>
      </c>
      <c r="H22" s="45" t="str">
        <f t="shared" ca="1" si="3"/>
        <v/>
      </c>
      <c r="I22" s="45">
        <f t="shared" ca="1" si="3"/>
        <v>32</v>
      </c>
      <c r="J22" s="45" t="str">
        <f t="shared" ca="1" si="3"/>
        <v/>
      </c>
      <c r="K22" s="45" t="str">
        <f t="shared" ca="1" si="3"/>
        <v/>
      </c>
      <c r="L22" s="45" t="str">
        <f t="shared" ca="1" si="3"/>
        <v/>
      </c>
      <c r="M22" s="45">
        <f t="shared" ca="1" si="3"/>
        <v>40</v>
      </c>
      <c r="N22" s="108">
        <f ca="1">IF(COUNT(B22:M22)&gt;8,SUM(LARGE(B22:M22,{1,2,3,4,5,6,7,8})),SUM(B22:M22))</f>
        <v>72</v>
      </c>
    </row>
    <row r="23" spans="1:14" x14ac:dyDescent="0.2">
      <c r="A23" s="44" t="s">
        <v>45</v>
      </c>
      <c r="B23" s="45" t="str">
        <f t="shared" ref="B23:F32" ca="1" si="4">IF(ISNA(VLOOKUP($A23,INDIRECT("'"&amp;B$2&amp;"'!$i$2:$k$40"),2,FALSE)),"",VLOOKUP($A23,INDIRECT("'"&amp;B$2&amp;"'!$i$2:$k$40"),2,FALSE))</f>
        <v/>
      </c>
      <c r="C23" s="45" t="str">
        <f t="shared" ca="1" si="4"/>
        <v/>
      </c>
      <c r="D23" s="45" t="str">
        <f t="shared" ca="1" si="4"/>
        <v/>
      </c>
      <c r="E23" s="45" t="str">
        <f t="shared" ca="1" si="4"/>
        <v/>
      </c>
      <c r="F23" s="45" t="str">
        <f t="shared" ca="1" si="4"/>
        <v/>
      </c>
      <c r="G23" s="45" t="str">
        <f t="shared" ref="G23:M32" ca="1" si="5">IF(ISNA(VLOOKUP($A23,INDIRECT("'"&amp;G$2&amp;"'!$g$2:$h$40"),2,FALSE)),"",VLOOKUP($A23,INDIRECT("'"&amp;G$2&amp;"'!$g$2:$h$40"),2,FALSE))</f>
        <v/>
      </c>
      <c r="H23" s="45" t="str">
        <f t="shared" ca="1" si="5"/>
        <v/>
      </c>
      <c r="I23" s="45">
        <f t="shared" ca="1" si="5"/>
        <v>34</v>
      </c>
      <c r="J23" s="45" t="str">
        <f t="shared" ca="1" si="5"/>
        <v/>
      </c>
      <c r="K23" s="45">
        <f t="shared" ca="1" si="5"/>
        <v>36</v>
      </c>
      <c r="L23" s="45" t="str">
        <f t="shared" ca="1" si="5"/>
        <v/>
      </c>
      <c r="M23" s="45" t="str">
        <f t="shared" ca="1" si="5"/>
        <v/>
      </c>
      <c r="N23" s="108">
        <f ca="1">IF(COUNT(B23:M23)&gt;8,SUM(LARGE(B23:M23,{1,2,3,4,5,6,7,8})),SUM(B23:M23))</f>
        <v>70</v>
      </c>
    </row>
    <row r="24" spans="1:14" x14ac:dyDescent="0.2">
      <c r="A24" s="47" t="s">
        <v>915</v>
      </c>
      <c r="B24" s="45" t="str">
        <f t="shared" ca="1" si="4"/>
        <v/>
      </c>
      <c r="C24" s="45" t="str">
        <f t="shared" ca="1" si="4"/>
        <v/>
      </c>
      <c r="D24" s="45" t="str">
        <f t="shared" ca="1" si="4"/>
        <v/>
      </c>
      <c r="E24" s="45">
        <f t="shared" ca="1" si="4"/>
        <v>34</v>
      </c>
      <c r="F24" s="45" t="str">
        <f t="shared" ca="1" si="4"/>
        <v/>
      </c>
      <c r="G24" s="45" t="str">
        <f t="shared" ca="1" si="5"/>
        <v/>
      </c>
      <c r="H24" s="45" t="str">
        <f t="shared" ca="1" si="5"/>
        <v/>
      </c>
      <c r="I24" s="45" t="str">
        <f t="shared" ca="1" si="5"/>
        <v/>
      </c>
      <c r="J24" s="45" t="str">
        <f t="shared" ca="1" si="5"/>
        <v/>
      </c>
      <c r="K24" s="45">
        <f t="shared" ca="1" si="5"/>
        <v>29</v>
      </c>
      <c r="L24" s="45" t="str">
        <f t="shared" ca="1" si="5"/>
        <v/>
      </c>
      <c r="M24" s="45" t="str">
        <f t="shared" ca="1" si="5"/>
        <v/>
      </c>
      <c r="N24" s="108">
        <f ca="1">IF(COUNT(B24:M24)&gt;8,SUM(LARGE(B24:M24,{1,2,3,4,5,6,7,8})),SUM(B24:M24))</f>
        <v>63</v>
      </c>
    </row>
    <row r="25" spans="1:14" x14ac:dyDescent="0.2">
      <c r="A25" s="47" t="s">
        <v>111</v>
      </c>
      <c r="B25" s="45" t="str">
        <f t="shared" ca="1" si="4"/>
        <v/>
      </c>
      <c r="C25" s="45" t="str">
        <f t="shared" ca="1" si="4"/>
        <v/>
      </c>
      <c r="D25" s="45" t="str">
        <f t="shared" ca="1" si="4"/>
        <v/>
      </c>
      <c r="E25" s="45" t="str">
        <f t="shared" ca="1" si="4"/>
        <v/>
      </c>
      <c r="F25" s="45">
        <f t="shared" ca="1" si="4"/>
        <v>34</v>
      </c>
      <c r="G25" s="45" t="str">
        <f t="shared" ca="1" si="5"/>
        <v/>
      </c>
      <c r="H25" s="45" t="str">
        <f t="shared" ca="1" si="5"/>
        <v/>
      </c>
      <c r="I25" s="45">
        <f t="shared" ca="1" si="5"/>
        <v>28</v>
      </c>
      <c r="J25" s="45" t="str">
        <f t="shared" ca="1" si="5"/>
        <v/>
      </c>
      <c r="K25" s="45" t="str">
        <f t="shared" ca="1" si="5"/>
        <v/>
      </c>
      <c r="L25" s="45" t="str">
        <f t="shared" ca="1" si="5"/>
        <v/>
      </c>
      <c r="M25" s="45" t="str">
        <f t="shared" ca="1" si="5"/>
        <v/>
      </c>
      <c r="N25" s="108">
        <f ca="1">IF(COUNT(B25:M25)&gt;8,SUM(LARGE(B25:M25,{1,2,3,4,5,6,7,8})),SUM(B25:M25))</f>
        <v>62</v>
      </c>
    </row>
    <row r="26" spans="1:14" x14ac:dyDescent="0.2">
      <c r="A26" s="47" t="s">
        <v>51</v>
      </c>
      <c r="B26" s="45" t="str">
        <f t="shared" ca="1" si="4"/>
        <v/>
      </c>
      <c r="C26" s="45" t="str">
        <f t="shared" ca="1" si="4"/>
        <v/>
      </c>
      <c r="D26" s="45" t="str">
        <f t="shared" ca="1" si="4"/>
        <v/>
      </c>
      <c r="E26" s="45" t="str">
        <f t="shared" ca="1" si="4"/>
        <v/>
      </c>
      <c r="F26" s="45" t="str">
        <f t="shared" ca="1" si="4"/>
        <v/>
      </c>
      <c r="G26" s="45" t="str">
        <f t="shared" ca="1" si="5"/>
        <v/>
      </c>
      <c r="H26" s="45" t="str">
        <f t="shared" ca="1" si="5"/>
        <v/>
      </c>
      <c r="I26" s="45">
        <f t="shared" ca="1" si="5"/>
        <v>27</v>
      </c>
      <c r="J26" s="45" t="str">
        <f t="shared" ca="1" si="5"/>
        <v/>
      </c>
      <c r="K26" s="45" t="str">
        <f t="shared" ca="1" si="5"/>
        <v/>
      </c>
      <c r="L26" s="45">
        <f t="shared" ca="1" si="5"/>
        <v>35</v>
      </c>
      <c r="M26" s="45" t="str">
        <f t="shared" ca="1" si="5"/>
        <v/>
      </c>
      <c r="N26" s="108">
        <f ca="1">IF(COUNT(B26:M26)&gt;8,SUM(LARGE(B26:M26,{1,2,3,4,5,6,7,8})),SUM(B26:M26))</f>
        <v>62</v>
      </c>
    </row>
    <row r="27" spans="1:14" x14ac:dyDescent="0.2">
      <c r="A27" s="47" t="s">
        <v>917</v>
      </c>
      <c r="B27" s="45" t="str">
        <f t="shared" ca="1" si="4"/>
        <v/>
      </c>
      <c r="C27" s="45" t="str">
        <f t="shared" ca="1" si="4"/>
        <v/>
      </c>
      <c r="D27" s="45" t="str">
        <f t="shared" ca="1" si="4"/>
        <v/>
      </c>
      <c r="E27" s="45">
        <f t="shared" ca="1" si="4"/>
        <v>29</v>
      </c>
      <c r="F27" s="45">
        <f t="shared" ca="1" si="4"/>
        <v>30</v>
      </c>
      <c r="G27" s="45" t="str">
        <f t="shared" ca="1" si="5"/>
        <v/>
      </c>
      <c r="H27" s="45" t="str">
        <f t="shared" ca="1" si="5"/>
        <v/>
      </c>
      <c r="I27" s="45" t="str">
        <f t="shared" ca="1" si="5"/>
        <v/>
      </c>
      <c r="J27" s="45" t="str">
        <f t="shared" ca="1" si="5"/>
        <v/>
      </c>
      <c r="K27" s="45" t="str">
        <f t="shared" ca="1" si="5"/>
        <v/>
      </c>
      <c r="L27" s="45" t="str">
        <f t="shared" ca="1" si="5"/>
        <v/>
      </c>
      <c r="M27" s="45" t="str">
        <f t="shared" ca="1" si="5"/>
        <v/>
      </c>
      <c r="N27" s="108">
        <f ca="1">IF(COUNT(B27:M27)&gt;8,SUM(LARGE(B27:M27,{1,2,3,4,5,6,7,8})),SUM(B27:M27))</f>
        <v>59</v>
      </c>
    </row>
    <row r="28" spans="1:14" x14ac:dyDescent="0.2">
      <c r="A28" s="47" t="s">
        <v>920</v>
      </c>
      <c r="B28" s="45" t="str">
        <f t="shared" ca="1" si="4"/>
        <v/>
      </c>
      <c r="C28" s="45" t="str">
        <f t="shared" ca="1" si="4"/>
        <v/>
      </c>
      <c r="D28" s="45" t="str">
        <f t="shared" ca="1" si="4"/>
        <v/>
      </c>
      <c r="E28" s="45">
        <f t="shared" ca="1" si="4"/>
        <v>31</v>
      </c>
      <c r="F28" s="45">
        <f t="shared" ca="1" si="4"/>
        <v>28</v>
      </c>
      <c r="G28" s="45" t="str">
        <f t="shared" ca="1" si="5"/>
        <v/>
      </c>
      <c r="H28" s="45" t="str">
        <f t="shared" ca="1" si="5"/>
        <v/>
      </c>
      <c r="I28" s="45" t="str">
        <f t="shared" ca="1" si="5"/>
        <v/>
      </c>
      <c r="J28" s="45" t="str">
        <f t="shared" ca="1" si="5"/>
        <v/>
      </c>
      <c r="K28" s="45" t="str">
        <f t="shared" ca="1" si="5"/>
        <v/>
      </c>
      <c r="L28" s="45" t="str">
        <f t="shared" ca="1" si="5"/>
        <v/>
      </c>
      <c r="M28" s="45" t="str">
        <f t="shared" ca="1" si="5"/>
        <v/>
      </c>
      <c r="N28" s="108">
        <f ca="1">IF(COUNT(B28:M28)&gt;8,SUM(LARGE(B28:M28,{1,2,3,4,5,6,7,8})),SUM(B28:M28))</f>
        <v>59</v>
      </c>
    </row>
    <row r="29" spans="1:14" x14ac:dyDescent="0.2">
      <c r="A29" s="44" t="s">
        <v>46</v>
      </c>
      <c r="B29" s="45" t="str">
        <f t="shared" ca="1" si="4"/>
        <v/>
      </c>
      <c r="C29" s="45" t="str">
        <f t="shared" ca="1" si="4"/>
        <v/>
      </c>
      <c r="D29" s="45">
        <f t="shared" ca="1" si="4"/>
        <v>31</v>
      </c>
      <c r="E29" s="45" t="str">
        <f t="shared" ca="1" si="4"/>
        <v/>
      </c>
      <c r="F29" s="45" t="str">
        <f t="shared" ca="1" si="4"/>
        <v/>
      </c>
      <c r="G29" s="45" t="str">
        <f t="shared" ca="1" si="5"/>
        <v/>
      </c>
      <c r="H29" s="45" t="str">
        <f t="shared" ca="1" si="5"/>
        <v/>
      </c>
      <c r="I29" s="45" t="str">
        <f t="shared" ca="1" si="5"/>
        <v/>
      </c>
      <c r="J29" s="45" t="str">
        <f t="shared" ca="1" si="5"/>
        <v/>
      </c>
      <c r="K29" s="45">
        <f t="shared" ca="1" si="5"/>
        <v>27</v>
      </c>
      <c r="L29" s="45" t="str">
        <f t="shared" ca="1" si="5"/>
        <v/>
      </c>
      <c r="M29" s="45" t="str">
        <f t="shared" ca="1" si="5"/>
        <v/>
      </c>
      <c r="N29" s="108">
        <f ca="1">IF(COUNT(B29:M29)&gt;8,SUM(LARGE(B29:M29,{1,2,3,4,5,6,7,8})),SUM(B29:M29))</f>
        <v>58</v>
      </c>
    </row>
    <row r="30" spans="1:14" x14ac:dyDescent="0.2">
      <c r="A30" s="47" t="s">
        <v>918</v>
      </c>
      <c r="B30" s="45" t="str">
        <f t="shared" ca="1" si="4"/>
        <v/>
      </c>
      <c r="C30" s="45" t="str">
        <f t="shared" ca="1" si="4"/>
        <v/>
      </c>
      <c r="D30" s="45" t="str">
        <f t="shared" ca="1" si="4"/>
        <v/>
      </c>
      <c r="E30" s="45">
        <f t="shared" ca="1" si="4"/>
        <v>28</v>
      </c>
      <c r="F30" s="45">
        <f t="shared" ca="1" si="4"/>
        <v>29</v>
      </c>
      <c r="G30" s="45" t="str">
        <f t="shared" ca="1" si="5"/>
        <v/>
      </c>
      <c r="H30" s="45" t="str">
        <f t="shared" ca="1" si="5"/>
        <v/>
      </c>
      <c r="I30" s="45" t="str">
        <f t="shared" ca="1" si="5"/>
        <v/>
      </c>
      <c r="J30" s="45" t="str">
        <f t="shared" ca="1" si="5"/>
        <v/>
      </c>
      <c r="K30" s="45" t="str">
        <f t="shared" ca="1" si="5"/>
        <v/>
      </c>
      <c r="L30" s="45" t="str">
        <f t="shared" ca="1" si="5"/>
        <v/>
      </c>
      <c r="M30" s="45" t="str">
        <f t="shared" ca="1" si="5"/>
        <v/>
      </c>
      <c r="N30" s="108">
        <f ca="1">IF(COUNT(B30:M30)&gt;8,SUM(LARGE(B30:M30,{1,2,3,4,5,6,7,8})),SUM(B30:M30))</f>
        <v>57</v>
      </c>
    </row>
    <row r="31" spans="1:14" x14ac:dyDescent="0.2">
      <c r="A31" s="44" t="s">
        <v>88</v>
      </c>
      <c r="B31" s="45" t="str">
        <f t="shared" ca="1" si="4"/>
        <v/>
      </c>
      <c r="C31" s="45" t="str">
        <f t="shared" ca="1" si="4"/>
        <v/>
      </c>
      <c r="D31" s="45" t="str">
        <f t="shared" ca="1" si="4"/>
        <v/>
      </c>
      <c r="E31" s="45" t="str">
        <f t="shared" ca="1" si="4"/>
        <v/>
      </c>
      <c r="F31" s="45" t="str">
        <f t="shared" ca="1" si="4"/>
        <v/>
      </c>
      <c r="G31" s="45" t="str">
        <f t="shared" ca="1" si="5"/>
        <v/>
      </c>
      <c r="H31" s="45" t="str">
        <f t="shared" ca="1" si="5"/>
        <v/>
      </c>
      <c r="I31" s="45">
        <f t="shared" ca="1" si="5"/>
        <v>26</v>
      </c>
      <c r="J31" s="45" t="str">
        <f t="shared" ca="1" si="5"/>
        <v/>
      </c>
      <c r="K31" s="45">
        <f t="shared" ca="1" si="5"/>
        <v>23</v>
      </c>
      <c r="L31" s="45" t="str">
        <f t="shared" ca="1" si="5"/>
        <v/>
      </c>
      <c r="M31" s="45" t="str">
        <f t="shared" ca="1" si="5"/>
        <v/>
      </c>
      <c r="N31" s="108">
        <f ca="1">IF(COUNT(B31:M31)&gt;8,SUM(LARGE(B31:M31,{1,2,3,4,5,6,7,8})),SUM(B31:M31))</f>
        <v>49</v>
      </c>
    </row>
    <row r="32" spans="1:14" x14ac:dyDescent="0.2">
      <c r="A32" s="44" t="s">
        <v>953</v>
      </c>
      <c r="B32" s="45" t="str">
        <f t="shared" ca="1" si="4"/>
        <v/>
      </c>
      <c r="C32" s="45" t="str">
        <f t="shared" ca="1" si="4"/>
        <v/>
      </c>
      <c r="D32" s="45" t="str">
        <f t="shared" ca="1" si="4"/>
        <v/>
      </c>
      <c r="E32" s="45" t="str">
        <f t="shared" ca="1" si="4"/>
        <v/>
      </c>
      <c r="F32" s="45" t="str">
        <f t="shared" ca="1" si="4"/>
        <v/>
      </c>
      <c r="G32" s="45" t="str">
        <f t="shared" ca="1" si="5"/>
        <v/>
      </c>
      <c r="H32" s="45" t="str">
        <f t="shared" ca="1" si="5"/>
        <v/>
      </c>
      <c r="I32" s="45">
        <f t="shared" ca="1" si="5"/>
        <v>40</v>
      </c>
      <c r="J32" s="45" t="str">
        <f t="shared" ca="1" si="5"/>
        <v/>
      </c>
      <c r="K32" s="45" t="str">
        <f t="shared" ca="1" si="5"/>
        <v/>
      </c>
      <c r="L32" s="45" t="str">
        <f t="shared" ca="1" si="5"/>
        <v/>
      </c>
      <c r="M32" s="45" t="str">
        <f t="shared" ca="1" si="5"/>
        <v/>
      </c>
      <c r="N32" s="108">
        <f ca="1">IF(COUNT(B32:M32)&gt;8,SUM(LARGE(B32:M32,{1,2,3,4,5,6,7,8})),SUM(B32:M32))</f>
        <v>40</v>
      </c>
    </row>
    <row r="33" spans="1:14" x14ac:dyDescent="0.2">
      <c r="A33" s="44" t="s">
        <v>932</v>
      </c>
      <c r="B33" s="45" t="str">
        <f t="shared" ref="B33:F42" ca="1" si="6">IF(ISNA(VLOOKUP($A33,INDIRECT("'"&amp;B$2&amp;"'!$i$2:$k$40"),2,FALSE)),"",VLOOKUP($A33,INDIRECT("'"&amp;B$2&amp;"'!$i$2:$k$40"),2,FALSE))</f>
        <v/>
      </c>
      <c r="C33" s="45" t="str">
        <f t="shared" ca="1" si="6"/>
        <v/>
      </c>
      <c r="D33" s="45" t="str">
        <f t="shared" ca="1" si="6"/>
        <v/>
      </c>
      <c r="E33" s="45" t="str">
        <f t="shared" ca="1" si="6"/>
        <v/>
      </c>
      <c r="F33" s="45" t="str">
        <f t="shared" ca="1" si="6"/>
        <v/>
      </c>
      <c r="G33" s="45">
        <f t="shared" ref="G33:M42" ca="1" si="7">IF(ISNA(VLOOKUP($A33,INDIRECT("'"&amp;G$2&amp;"'!$g$2:$h$40"),2,FALSE)),"",VLOOKUP($A33,INDIRECT("'"&amp;G$2&amp;"'!$g$2:$h$40"),2,FALSE))</f>
        <v>40</v>
      </c>
      <c r="H33" s="45" t="str">
        <f t="shared" ca="1" si="7"/>
        <v/>
      </c>
      <c r="I33" s="45" t="str">
        <f t="shared" ca="1" si="7"/>
        <v/>
      </c>
      <c r="J33" s="45" t="str">
        <f t="shared" ca="1" si="7"/>
        <v/>
      </c>
      <c r="K33" s="45" t="str">
        <f t="shared" ca="1" si="7"/>
        <v/>
      </c>
      <c r="L33" s="45" t="str">
        <f t="shared" ca="1" si="7"/>
        <v/>
      </c>
      <c r="M33" s="45" t="str">
        <f t="shared" ca="1" si="7"/>
        <v/>
      </c>
      <c r="N33" s="108">
        <f ca="1">IF(COUNT(B33:M33)&gt;8,SUM(LARGE(B33:M33,{1,2,3,4,5,6,7,8})),SUM(B33:M33))</f>
        <v>40</v>
      </c>
    </row>
    <row r="34" spans="1:14" x14ac:dyDescent="0.2">
      <c r="A34" s="44" t="s">
        <v>72</v>
      </c>
      <c r="B34" s="45" t="str">
        <f t="shared" ca="1" si="6"/>
        <v/>
      </c>
      <c r="C34" s="45" t="str">
        <f t="shared" ca="1" si="6"/>
        <v/>
      </c>
      <c r="D34" s="45" t="str">
        <f t="shared" ca="1" si="6"/>
        <v/>
      </c>
      <c r="E34" s="45" t="str">
        <f t="shared" ca="1" si="6"/>
        <v/>
      </c>
      <c r="F34" s="45">
        <f t="shared" ca="1" si="6"/>
        <v>40</v>
      </c>
      <c r="G34" s="45" t="str">
        <f t="shared" ca="1" si="7"/>
        <v/>
      </c>
      <c r="H34" s="45" t="str">
        <f t="shared" ca="1" si="7"/>
        <v/>
      </c>
      <c r="I34" s="45" t="str">
        <f t="shared" ca="1" si="7"/>
        <v/>
      </c>
      <c r="J34" s="45" t="str">
        <f t="shared" ca="1" si="7"/>
        <v/>
      </c>
      <c r="K34" s="45" t="str">
        <f t="shared" ca="1" si="7"/>
        <v/>
      </c>
      <c r="L34" s="45" t="str">
        <f t="shared" ca="1" si="7"/>
        <v/>
      </c>
      <c r="M34" s="45" t="str">
        <f t="shared" ca="1" si="7"/>
        <v/>
      </c>
      <c r="N34" s="108">
        <f ca="1">IF(COUNT(B34:M34)&gt;8,SUM(LARGE(B34:M34,{1,2,3,4,5,6,7,8})),SUM(B34:M34))</f>
        <v>40</v>
      </c>
    </row>
    <row r="35" spans="1:14" x14ac:dyDescent="0.2">
      <c r="A35" s="44" t="s">
        <v>963</v>
      </c>
      <c r="B35" s="45" t="str">
        <f t="shared" ca="1" si="6"/>
        <v/>
      </c>
      <c r="C35" s="45" t="str">
        <f t="shared" ca="1" si="6"/>
        <v/>
      </c>
      <c r="D35" s="45" t="str">
        <f t="shared" ca="1" si="6"/>
        <v/>
      </c>
      <c r="E35" s="45" t="str">
        <f t="shared" ca="1" si="6"/>
        <v/>
      </c>
      <c r="F35" s="45" t="str">
        <f t="shared" ca="1" si="6"/>
        <v/>
      </c>
      <c r="G35" s="45" t="str">
        <f t="shared" ca="1" si="7"/>
        <v/>
      </c>
      <c r="H35" s="45" t="str">
        <f t="shared" ca="1" si="7"/>
        <v/>
      </c>
      <c r="I35" s="45" t="str">
        <f t="shared" ca="1" si="7"/>
        <v/>
      </c>
      <c r="J35" s="45" t="str">
        <f t="shared" ca="1" si="7"/>
        <v/>
      </c>
      <c r="K35" s="45" t="str">
        <f t="shared" ca="1" si="7"/>
        <v/>
      </c>
      <c r="L35" s="45">
        <f t="shared" ca="1" si="7"/>
        <v>40</v>
      </c>
      <c r="M35" s="45" t="str">
        <f t="shared" ca="1" si="7"/>
        <v/>
      </c>
      <c r="N35" s="108">
        <f ca="1">IF(COUNT(B35:M35)&gt;8,SUM(LARGE(B35:M35,{1,2,3,4,5,6,7,8})),SUM(B35:M35))</f>
        <v>40</v>
      </c>
    </row>
    <row r="36" spans="1:14" x14ac:dyDescent="0.2">
      <c r="A36" s="44" t="s">
        <v>871</v>
      </c>
      <c r="B36" s="45">
        <f t="shared" ca="1" si="6"/>
        <v>39</v>
      </c>
      <c r="C36" s="45" t="str">
        <f t="shared" ca="1" si="6"/>
        <v/>
      </c>
      <c r="D36" s="45" t="str">
        <f t="shared" ca="1" si="6"/>
        <v/>
      </c>
      <c r="E36" s="45" t="str">
        <f t="shared" ca="1" si="6"/>
        <v/>
      </c>
      <c r="F36" s="45" t="str">
        <f t="shared" ca="1" si="6"/>
        <v/>
      </c>
      <c r="G36" s="45" t="str">
        <f t="shared" ca="1" si="7"/>
        <v/>
      </c>
      <c r="H36" s="45" t="str">
        <f t="shared" ca="1" si="7"/>
        <v/>
      </c>
      <c r="I36" s="45" t="str">
        <f t="shared" ca="1" si="7"/>
        <v/>
      </c>
      <c r="J36" s="45" t="str">
        <f t="shared" ca="1" si="7"/>
        <v/>
      </c>
      <c r="K36" s="45" t="str">
        <f t="shared" ca="1" si="7"/>
        <v/>
      </c>
      <c r="L36" s="45" t="str">
        <f t="shared" ca="1" si="7"/>
        <v/>
      </c>
      <c r="M36" s="45" t="str">
        <f t="shared" ca="1" si="7"/>
        <v/>
      </c>
      <c r="N36" s="108">
        <f ca="1">IF(COUNT(B36:M36)&gt;8,SUM(LARGE(B36:M36,{1,2,3,4,5,6,7,8})),SUM(B36:M36))</f>
        <v>39</v>
      </c>
    </row>
    <row r="37" spans="1:14" x14ac:dyDescent="0.2">
      <c r="A37" s="44" t="s">
        <v>936</v>
      </c>
      <c r="B37" s="45" t="str">
        <f t="shared" ca="1" si="6"/>
        <v/>
      </c>
      <c r="C37" s="45" t="str">
        <f t="shared" ca="1" si="6"/>
        <v/>
      </c>
      <c r="D37" s="45" t="str">
        <f t="shared" ca="1" si="6"/>
        <v/>
      </c>
      <c r="E37" s="45" t="str">
        <f t="shared" ca="1" si="6"/>
        <v/>
      </c>
      <c r="F37" s="45" t="str">
        <f t="shared" ca="1" si="6"/>
        <v/>
      </c>
      <c r="G37" s="45" t="str">
        <f t="shared" ca="1" si="7"/>
        <v/>
      </c>
      <c r="H37" s="45">
        <f t="shared" ca="1" si="7"/>
        <v>38</v>
      </c>
      <c r="I37" s="45" t="str">
        <f t="shared" ca="1" si="7"/>
        <v/>
      </c>
      <c r="J37" s="45" t="str">
        <f t="shared" ca="1" si="7"/>
        <v/>
      </c>
      <c r="K37" s="45" t="str">
        <f t="shared" ca="1" si="7"/>
        <v/>
      </c>
      <c r="L37" s="45" t="str">
        <f t="shared" ca="1" si="7"/>
        <v/>
      </c>
      <c r="M37" s="45" t="str">
        <f t="shared" ca="1" si="7"/>
        <v/>
      </c>
      <c r="N37" s="108">
        <f ca="1">IF(COUNT(B37:M37)&gt;8,SUM(LARGE(B37:M37,{1,2,3,4,5,6,7,8})),SUM(B37:M37))</f>
        <v>38</v>
      </c>
    </row>
    <row r="38" spans="1:14" x14ac:dyDescent="0.2">
      <c r="A38" s="44" t="s">
        <v>119</v>
      </c>
      <c r="B38" s="45" t="str">
        <f t="shared" ca="1" si="6"/>
        <v/>
      </c>
      <c r="C38" s="45" t="str">
        <f t="shared" ca="1" si="6"/>
        <v/>
      </c>
      <c r="D38" s="45" t="str">
        <f t="shared" ca="1" si="6"/>
        <v/>
      </c>
      <c r="E38" s="45">
        <f t="shared" ca="1" si="6"/>
        <v>38</v>
      </c>
      <c r="F38" s="45" t="str">
        <f t="shared" ca="1" si="6"/>
        <v/>
      </c>
      <c r="G38" s="45" t="str">
        <f t="shared" ca="1" si="7"/>
        <v/>
      </c>
      <c r="H38" s="45" t="str">
        <f t="shared" ca="1" si="7"/>
        <v/>
      </c>
      <c r="I38" s="45" t="str">
        <f t="shared" ca="1" si="7"/>
        <v/>
      </c>
      <c r="J38" s="45" t="str">
        <f t="shared" ca="1" si="7"/>
        <v/>
      </c>
      <c r="K38" s="45" t="str">
        <f t="shared" ca="1" si="7"/>
        <v/>
      </c>
      <c r="L38" s="45" t="str">
        <f t="shared" ca="1" si="7"/>
        <v/>
      </c>
      <c r="M38" s="45" t="str">
        <f t="shared" ca="1" si="7"/>
        <v/>
      </c>
      <c r="N38" s="108">
        <f ca="1">IF(COUNT(B38:M38)&gt;8,SUM(LARGE(B38:M38,{1,2,3,4,5,6,7,8})),SUM(B38:M38))</f>
        <v>38</v>
      </c>
    </row>
    <row r="39" spans="1:14" x14ac:dyDescent="0.2">
      <c r="A39" s="44" t="s">
        <v>61</v>
      </c>
      <c r="B39" s="45" t="str">
        <f t="shared" ca="1" si="6"/>
        <v/>
      </c>
      <c r="C39" s="45" t="str">
        <f t="shared" ca="1" si="6"/>
        <v/>
      </c>
      <c r="D39" s="45" t="str">
        <f t="shared" ca="1" si="6"/>
        <v/>
      </c>
      <c r="E39" s="45" t="str">
        <f t="shared" ca="1" si="6"/>
        <v/>
      </c>
      <c r="F39" s="45">
        <f t="shared" ca="1" si="6"/>
        <v>38</v>
      </c>
      <c r="G39" s="45" t="str">
        <f t="shared" ca="1" si="7"/>
        <v/>
      </c>
      <c r="H39" s="45" t="str">
        <f t="shared" ca="1" si="7"/>
        <v/>
      </c>
      <c r="I39" s="45" t="str">
        <f t="shared" ca="1" si="7"/>
        <v/>
      </c>
      <c r="J39" s="45" t="str">
        <f t="shared" ca="1" si="7"/>
        <v/>
      </c>
      <c r="K39" s="45" t="str">
        <f t="shared" ca="1" si="7"/>
        <v/>
      </c>
      <c r="L39" s="45" t="str">
        <f t="shared" ca="1" si="7"/>
        <v/>
      </c>
      <c r="M39" s="45" t="str">
        <f t="shared" ca="1" si="7"/>
        <v/>
      </c>
      <c r="N39" s="108">
        <f ca="1">IF(COUNT(B39:M39)&gt;8,SUM(LARGE(B39:M39,{1,2,3,4,5,6,7,8})),SUM(B39:M39))</f>
        <v>38</v>
      </c>
    </row>
    <row r="40" spans="1:14" x14ac:dyDescent="0.2">
      <c r="A40" s="44" t="s">
        <v>125</v>
      </c>
      <c r="B40" s="45" t="str">
        <f t="shared" ca="1" si="6"/>
        <v/>
      </c>
      <c r="C40" s="45" t="str">
        <f t="shared" ca="1" si="6"/>
        <v/>
      </c>
      <c r="D40" s="45">
        <f t="shared" ca="1" si="6"/>
        <v>37</v>
      </c>
      <c r="E40" s="45" t="str">
        <f t="shared" ca="1" si="6"/>
        <v/>
      </c>
      <c r="F40" s="45" t="str">
        <f t="shared" ca="1" si="6"/>
        <v/>
      </c>
      <c r="G40" s="45" t="str">
        <f t="shared" ca="1" si="7"/>
        <v/>
      </c>
      <c r="H40" s="45" t="str">
        <f t="shared" ca="1" si="7"/>
        <v/>
      </c>
      <c r="I40" s="45" t="str">
        <f t="shared" ca="1" si="7"/>
        <v/>
      </c>
      <c r="J40" s="45" t="str">
        <f t="shared" ca="1" si="7"/>
        <v/>
      </c>
      <c r="K40" s="45" t="str">
        <f t="shared" ca="1" si="7"/>
        <v/>
      </c>
      <c r="L40" s="45" t="str">
        <f t="shared" ca="1" si="7"/>
        <v/>
      </c>
      <c r="M40" s="45" t="str">
        <f t="shared" ca="1" si="7"/>
        <v/>
      </c>
      <c r="N40" s="108">
        <f ca="1">IF(COUNT(B40:M40)&gt;8,SUM(LARGE(B40:M40,{1,2,3,4,5,6,7,8})),SUM(B40:M40))</f>
        <v>37</v>
      </c>
    </row>
    <row r="41" spans="1:14" x14ac:dyDescent="0.2">
      <c r="A41" s="47" t="s">
        <v>933</v>
      </c>
      <c r="B41" s="45" t="str">
        <f t="shared" ca="1" si="6"/>
        <v/>
      </c>
      <c r="C41" s="45" t="str">
        <f t="shared" ca="1" si="6"/>
        <v/>
      </c>
      <c r="D41" s="45" t="str">
        <f t="shared" ca="1" si="6"/>
        <v/>
      </c>
      <c r="E41" s="45" t="str">
        <f t="shared" ca="1" si="6"/>
        <v/>
      </c>
      <c r="F41" s="45" t="str">
        <f t="shared" ca="1" si="6"/>
        <v/>
      </c>
      <c r="G41" s="45">
        <f t="shared" ca="1" si="7"/>
        <v>37</v>
      </c>
      <c r="H41" s="45" t="str">
        <f t="shared" ca="1" si="7"/>
        <v/>
      </c>
      <c r="I41" s="45" t="str">
        <f t="shared" ca="1" si="7"/>
        <v/>
      </c>
      <c r="J41" s="45" t="str">
        <f t="shared" ca="1" si="7"/>
        <v/>
      </c>
      <c r="K41" s="45" t="str">
        <f t="shared" ca="1" si="7"/>
        <v/>
      </c>
      <c r="L41" s="45" t="str">
        <f t="shared" ca="1" si="7"/>
        <v/>
      </c>
      <c r="M41" s="45" t="str">
        <f t="shared" ca="1" si="7"/>
        <v/>
      </c>
      <c r="N41" s="108">
        <f ca="1">IF(COUNT(B41:M41)&gt;8,SUM(LARGE(B41:M41,{1,2,3,4,5,6,7,8})),SUM(B41:M41))</f>
        <v>37</v>
      </c>
    </row>
    <row r="42" spans="1:14" x14ac:dyDescent="0.2">
      <c r="A42" s="47" t="s">
        <v>934</v>
      </c>
      <c r="B42" s="45" t="str">
        <f t="shared" ca="1" si="6"/>
        <v/>
      </c>
      <c r="C42" s="45" t="str">
        <f t="shared" ca="1" si="6"/>
        <v/>
      </c>
      <c r="D42" s="45" t="str">
        <f t="shared" ca="1" si="6"/>
        <v/>
      </c>
      <c r="E42" s="45" t="str">
        <f t="shared" ca="1" si="6"/>
        <v/>
      </c>
      <c r="F42" s="45" t="str">
        <f t="shared" ca="1" si="6"/>
        <v/>
      </c>
      <c r="G42" s="45">
        <f t="shared" ca="1" si="7"/>
        <v>36</v>
      </c>
      <c r="H42" s="45" t="str">
        <f t="shared" ca="1" si="7"/>
        <v/>
      </c>
      <c r="I42" s="45" t="str">
        <f t="shared" ca="1" si="7"/>
        <v/>
      </c>
      <c r="J42" s="45" t="str">
        <f t="shared" ca="1" si="7"/>
        <v/>
      </c>
      <c r="K42" s="45" t="str">
        <f t="shared" ca="1" si="7"/>
        <v/>
      </c>
      <c r="L42" s="45" t="str">
        <f t="shared" ca="1" si="7"/>
        <v/>
      </c>
      <c r="M42" s="45" t="str">
        <f t="shared" ca="1" si="7"/>
        <v/>
      </c>
      <c r="N42" s="108">
        <f ca="1">IF(COUNT(B42:M42)&gt;8,SUM(LARGE(B42:M42,{1,2,3,4,5,6,7,8})),SUM(B42:M42))</f>
        <v>36</v>
      </c>
    </row>
    <row r="43" spans="1:14" x14ac:dyDescent="0.2">
      <c r="A43" s="44" t="s">
        <v>196</v>
      </c>
      <c r="B43" s="45" t="str">
        <f t="shared" ref="B43:F52" ca="1" si="8">IF(ISNA(VLOOKUP($A43,INDIRECT("'"&amp;B$2&amp;"'!$i$2:$k$40"),2,FALSE)),"",VLOOKUP($A43,INDIRECT("'"&amp;B$2&amp;"'!$i$2:$k$40"),2,FALSE))</f>
        <v/>
      </c>
      <c r="C43" s="45" t="str">
        <f t="shared" ca="1" si="8"/>
        <v/>
      </c>
      <c r="D43" s="45">
        <f t="shared" ca="1" si="8"/>
        <v>35</v>
      </c>
      <c r="E43" s="45" t="str">
        <f t="shared" ca="1" si="8"/>
        <v/>
      </c>
      <c r="F43" s="45" t="str">
        <f t="shared" ca="1" si="8"/>
        <v/>
      </c>
      <c r="G43" s="45" t="str">
        <f t="shared" ref="G43:M52" ca="1" si="9">IF(ISNA(VLOOKUP($A43,INDIRECT("'"&amp;G$2&amp;"'!$g$2:$h$40"),2,FALSE)),"",VLOOKUP($A43,INDIRECT("'"&amp;G$2&amp;"'!$g$2:$h$40"),2,FALSE))</f>
        <v/>
      </c>
      <c r="H43" s="45" t="str">
        <f t="shared" ca="1" si="9"/>
        <v/>
      </c>
      <c r="I43" s="45" t="str">
        <f t="shared" ca="1" si="9"/>
        <v/>
      </c>
      <c r="J43" s="45" t="str">
        <f t="shared" ca="1" si="9"/>
        <v/>
      </c>
      <c r="K43" s="45" t="str">
        <f t="shared" ca="1" si="9"/>
        <v/>
      </c>
      <c r="L43" s="45" t="str">
        <f t="shared" ca="1" si="9"/>
        <v/>
      </c>
      <c r="M43" s="45" t="str">
        <f t="shared" ca="1" si="9"/>
        <v/>
      </c>
      <c r="N43" s="108">
        <f ca="1">IF(COUNT(B43:M43)&gt;8,SUM(LARGE(B43:M43,{1,2,3,4,5,6,7,8})),SUM(B43:M43))</f>
        <v>35</v>
      </c>
    </row>
    <row r="44" spans="1:14" x14ac:dyDescent="0.2">
      <c r="A44" s="44" t="s">
        <v>55</v>
      </c>
      <c r="B44" s="45" t="str">
        <f t="shared" ca="1" si="8"/>
        <v/>
      </c>
      <c r="C44" s="45" t="str">
        <f t="shared" ca="1" si="8"/>
        <v/>
      </c>
      <c r="D44" s="45" t="str">
        <f t="shared" ca="1" si="8"/>
        <v/>
      </c>
      <c r="E44" s="45">
        <f t="shared" ca="1" si="8"/>
        <v>35</v>
      </c>
      <c r="F44" s="45" t="str">
        <f t="shared" ca="1" si="8"/>
        <v/>
      </c>
      <c r="G44" s="45" t="str">
        <f t="shared" ca="1" si="9"/>
        <v/>
      </c>
      <c r="H44" s="45" t="str">
        <f t="shared" ca="1" si="9"/>
        <v/>
      </c>
      <c r="I44" s="45" t="str">
        <f t="shared" ca="1" si="9"/>
        <v/>
      </c>
      <c r="J44" s="45" t="str">
        <f t="shared" ca="1" si="9"/>
        <v/>
      </c>
      <c r="K44" s="45" t="str">
        <f t="shared" ca="1" si="9"/>
        <v/>
      </c>
      <c r="L44" s="45" t="str">
        <f t="shared" ca="1" si="9"/>
        <v/>
      </c>
      <c r="M44" s="45" t="str">
        <f t="shared" ca="1" si="9"/>
        <v/>
      </c>
      <c r="N44" s="108">
        <f ca="1">IF(COUNT(B44:M44)&gt;8,SUM(LARGE(B44:M44,{1,2,3,4,5,6,7,8})),SUM(B44:M44))</f>
        <v>35</v>
      </c>
    </row>
    <row r="45" spans="1:14" x14ac:dyDescent="0.2">
      <c r="A45" s="44" t="s">
        <v>112</v>
      </c>
      <c r="B45" s="45" t="str">
        <f t="shared" ca="1" si="8"/>
        <v/>
      </c>
      <c r="C45" s="45" t="str">
        <f t="shared" ca="1" si="8"/>
        <v/>
      </c>
      <c r="D45" s="45" t="str">
        <f t="shared" ca="1" si="8"/>
        <v/>
      </c>
      <c r="E45" s="45" t="str">
        <f t="shared" ca="1" si="8"/>
        <v/>
      </c>
      <c r="F45" s="45" t="str">
        <f t="shared" ca="1" si="8"/>
        <v/>
      </c>
      <c r="G45" s="45" t="str">
        <f t="shared" ca="1" si="9"/>
        <v/>
      </c>
      <c r="H45" s="45" t="str">
        <f t="shared" ca="1" si="9"/>
        <v/>
      </c>
      <c r="I45" s="45">
        <f t="shared" ca="1" si="9"/>
        <v>35</v>
      </c>
      <c r="J45" s="45" t="str">
        <f t="shared" ca="1" si="9"/>
        <v/>
      </c>
      <c r="K45" s="45" t="str">
        <f t="shared" ca="1" si="9"/>
        <v/>
      </c>
      <c r="L45" s="45" t="str">
        <f t="shared" ca="1" si="9"/>
        <v/>
      </c>
      <c r="M45" s="45" t="str">
        <f t="shared" ca="1" si="9"/>
        <v/>
      </c>
      <c r="N45" s="108">
        <f ca="1">IF(COUNT(B45:M45)&gt;8,SUM(LARGE(B45:M45,{1,2,3,4,5,6,7,8})),SUM(B45:M45))</f>
        <v>35</v>
      </c>
    </row>
    <row r="46" spans="1:14" x14ac:dyDescent="0.2">
      <c r="A46" s="44" t="s">
        <v>960</v>
      </c>
      <c r="B46" s="45" t="str">
        <f t="shared" ca="1" si="8"/>
        <v/>
      </c>
      <c r="C46" s="45" t="str">
        <f t="shared" ca="1" si="8"/>
        <v/>
      </c>
      <c r="D46" s="45" t="str">
        <f t="shared" ca="1" si="8"/>
        <v/>
      </c>
      <c r="E46" s="45" t="str">
        <f t="shared" ca="1" si="8"/>
        <v/>
      </c>
      <c r="F46" s="45" t="str">
        <f t="shared" ca="1" si="8"/>
        <v/>
      </c>
      <c r="G46" s="45" t="str">
        <f t="shared" ca="1" si="9"/>
        <v/>
      </c>
      <c r="H46" s="45" t="str">
        <f t="shared" ca="1" si="9"/>
        <v/>
      </c>
      <c r="I46" s="45" t="str">
        <f t="shared" ca="1" si="9"/>
        <v/>
      </c>
      <c r="J46" s="45" t="str">
        <f t="shared" ca="1" si="9"/>
        <v/>
      </c>
      <c r="K46" s="45">
        <f t="shared" ca="1" si="9"/>
        <v>34</v>
      </c>
      <c r="L46" s="45" t="str">
        <f t="shared" ca="1" si="9"/>
        <v/>
      </c>
      <c r="M46" s="45" t="str">
        <f t="shared" ca="1" si="9"/>
        <v/>
      </c>
      <c r="N46" s="108">
        <f ca="1">IF(COUNT(B46:M46)&gt;8,SUM(LARGE(B46:M46,{1,2,3,4,5,6,7,8})),SUM(B46:M46))</f>
        <v>34</v>
      </c>
    </row>
    <row r="47" spans="1:14" x14ac:dyDescent="0.2">
      <c r="A47" s="47" t="s">
        <v>929</v>
      </c>
      <c r="B47" s="45" t="str">
        <f t="shared" ca="1" si="8"/>
        <v/>
      </c>
      <c r="C47" s="45" t="str">
        <f t="shared" ca="1" si="8"/>
        <v/>
      </c>
      <c r="D47" s="45" t="str">
        <f t="shared" ca="1" si="8"/>
        <v/>
      </c>
      <c r="E47" s="45" t="str">
        <f t="shared" ca="1" si="8"/>
        <v/>
      </c>
      <c r="F47" s="45">
        <f t="shared" ca="1" si="8"/>
        <v>33</v>
      </c>
      <c r="G47" s="45" t="str">
        <f t="shared" ca="1" si="9"/>
        <v/>
      </c>
      <c r="H47" s="45" t="str">
        <f t="shared" ca="1" si="9"/>
        <v/>
      </c>
      <c r="I47" s="45" t="str">
        <f t="shared" ca="1" si="9"/>
        <v/>
      </c>
      <c r="J47" s="45" t="str">
        <f t="shared" ca="1" si="9"/>
        <v/>
      </c>
      <c r="K47" s="45" t="str">
        <f t="shared" ca="1" si="9"/>
        <v/>
      </c>
      <c r="L47" s="45" t="str">
        <f t="shared" ca="1" si="9"/>
        <v/>
      </c>
      <c r="M47" s="45" t="str">
        <f t="shared" ca="1" si="9"/>
        <v/>
      </c>
      <c r="N47" s="108">
        <f ca="1">IF(COUNT(B47:M47)&gt;8,SUM(LARGE(B47:M47,{1,2,3,4,5,6,7,8})),SUM(B47:M47))</f>
        <v>33</v>
      </c>
    </row>
    <row r="48" spans="1:14" x14ac:dyDescent="0.2">
      <c r="A48" s="47" t="s">
        <v>919</v>
      </c>
      <c r="B48" s="45" t="str">
        <f t="shared" ca="1" si="8"/>
        <v/>
      </c>
      <c r="C48" s="45" t="str">
        <f t="shared" ca="1" si="8"/>
        <v/>
      </c>
      <c r="D48" s="45" t="str">
        <f t="shared" ca="1" si="8"/>
        <v/>
      </c>
      <c r="E48" s="45">
        <f t="shared" ca="1" si="8"/>
        <v>32</v>
      </c>
      <c r="F48" s="45" t="str">
        <f t="shared" ca="1" si="8"/>
        <v/>
      </c>
      <c r="G48" s="45" t="str">
        <f t="shared" ca="1" si="9"/>
        <v/>
      </c>
      <c r="H48" s="45" t="str">
        <f t="shared" ca="1" si="9"/>
        <v/>
      </c>
      <c r="I48" s="45" t="str">
        <f t="shared" ca="1" si="9"/>
        <v/>
      </c>
      <c r="J48" s="45" t="str">
        <f t="shared" ca="1" si="9"/>
        <v/>
      </c>
      <c r="K48" s="45" t="str">
        <f t="shared" ca="1" si="9"/>
        <v/>
      </c>
      <c r="L48" s="45" t="str">
        <f t="shared" ca="1" si="9"/>
        <v/>
      </c>
      <c r="M48" s="45" t="str">
        <f t="shared" ca="1" si="9"/>
        <v/>
      </c>
      <c r="N48" s="108">
        <f ca="1">IF(COUNT(B48:M48)&gt;8,SUM(LARGE(B48:M48,{1,2,3,4,5,6,7,8})),SUM(B48:M48))</f>
        <v>32</v>
      </c>
    </row>
    <row r="49" spans="1:14" x14ac:dyDescent="0.2">
      <c r="A49" s="44" t="s">
        <v>42</v>
      </c>
      <c r="B49" s="45" t="str">
        <f t="shared" ca="1" si="8"/>
        <v/>
      </c>
      <c r="C49" s="45" t="str">
        <f t="shared" ca="1" si="8"/>
        <v/>
      </c>
      <c r="D49" s="45" t="str">
        <f t="shared" ca="1" si="8"/>
        <v/>
      </c>
      <c r="E49" s="45" t="str">
        <f t="shared" ca="1" si="8"/>
        <v/>
      </c>
      <c r="F49" s="45" t="str">
        <f t="shared" ca="1" si="8"/>
        <v/>
      </c>
      <c r="G49" s="45" t="str">
        <f t="shared" ca="1" si="9"/>
        <v/>
      </c>
      <c r="H49" s="45" t="str">
        <f t="shared" ca="1" si="9"/>
        <v/>
      </c>
      <c r="I49" s="45" t="str">
        <f t="shared" ca="1" si="9"/>
        <v/>
      </c>
      <c r="J49" s="45" t="str">
        <f t="shared" ca="1" si="9"/>
        <v/>
      </c>
      <c r="K49" s="45">
        <f t="shared" ca="1" si="9"/>
        <v>32</v>
      </c>
      <c r="L49" s="45" t="str">
        <f t="shared" ca="1" si="9"/>
        <v/>
      </c>
      <c r="M49" s="45" t="str">
        <f t="shared" ca="1" si="9"/>
        <v/>
      </c>
      <c r="N49" s="108">
        <f ca="1">IF(COUNT(B49:M49)&gt;8,SUM(LARGE(B49:M49,{1,2,3,4,5,6,7,8})),SUM(B49:M49))</f>
        <v>32</v>
      </c>
    </row>
    <row r="50" spans="1:14" x14ac:dyDescent="0.2">
      <c r="A50" s="47" t="s">
        <v>961</v>
      </c>
      <c r="B50" s="45" t="str">
        <f t="shared" ca="1" si="8"/>
        <v/>
      </c>
      <c r="C50" s="45" t="str">
        <f t="shared" ca="1" si="8"/>
        <v/>
      </c>
      <c r="D50" s="45" t="str">
        <f t="shared" ca="1" si="8"/>
        <v/>
      </c>
      <c r="E50" s="45" t="str">
        <f t="shared" ca="1" si="8"/>
        <v/>
      </c>
      <c r="F50" s="45" t="str">
        <f t="shared" ca="1" si="8"/>
        <v/>
      </c>
      <c r="G50" s="45" t="str">
        <f t="shared" ca="1" si="9"/>
        <v/>
      </c>
      <c r="H50" s="45" t="str">
        <f t="shared" ca="1" si="9"/>
        <v/>
      </c>
      <c r="I50" s="45" t="str">
        <f t="shared" ca="1" si="9"/>
        <v/>
      </c>
      <c r="J50" s="45" t="str">
        <f t="shared" ca="1" si="9"/>
        <v/>
      </c>
      <c r="K50" s="45">
        <f t="shared" ca="1" si="9"/>
        <v>28</v>
      </c>
      <c r="L50" s="45" t="str">
        <f t="shared" ca="1" si="9"/>
        <v/>
      </c>
      <c r="M50" s="45" t="str">
        <f t="shared" ca="1" si="9"/>
        <v/>
      </c>
      <c r="N50" s="108">
        <f ca="1">IF(COUNT(B50:M50)&gt;8,SUM(LARGE(B50:M50,{1,2,3,4,5,6,7,8})),SUM(B50:M50))</f>
        <v>28</v>
      </c>
    </row>
    <row r="51" spans="1:14" x14ac:dyDescent="0.2">
      <c r="A51" s="47" t="s">
        <v>977</v>
      </c>
      <c r="B51" s="45" t="str">
        <f t="shared" ca="1" si="8"/>
        <v/>
      </c>
      <c r="C51" s="45" t="str">
        <f t="shared" ca="1" si="8"/>
        <v/>
      </c>
      <c r="D51" s="45" t="str">
        <f t="shared" ca="1" si="8"/>
        <v/>
      </c>
      <c r="E51" s="45" t="str">
        <f t="shared" ca="1" si="8"/>
        <v/>
      </c>
      <c r="F51" s="45" t="str">
        <f t="shared" ca="1" si="8"/>
        <v/>
      </c>
      <c r="G51" s="45" t="str">
        <f t="shared" ca="1" si="9"/>
        <v/>
      </c>
      <c r="H51" s="45" t="str">
        <f t="shared" ca="1" si="9"/>
        <v/>
      </c>
      <c r="I51" s="45" t="str">
        <f t="shared" ca="1" si="9"/>
        <v/>
      </c>
      <c r="J51" s="45" t="str">
        <f t="shared" ca="1" si="9"/>
        <v/>
      </c>
      <c r="K51" s="45">
        <f t="shared" ca="1" si="9"/>
        <v>21</v>
      </c>
      <c r="L51" s="45" t="str">
        <f t="shared" ca="1" si="9"/>
        <v/>
      </c>
      <c r="M51" s="45" t="str">
        <f t="shared" ca="1" si="9"/>
        <v/>
      </c>
      <c r="N51" s="108">
        <f ca="1">IF(COUNT(B51:M51)&gt;8,SUM(LARGE(B51:M51,{1,2,3,4,5,6,7,8})),SUM(B51:M51))</f>
        <v>21</v>
      </c>
    </row>
    <row r="52" spans="1:14" x14ac:dyDescent="0.2">
      <c r="A52" s="47" t="s">
        <v>217</v>
      </c>
      <c r="B52" s="45" t="str">
        <f t="shared" ca="1" si="8"/>
        <v/>
      </c>
      <c r="C52" s="45" t="str">
        <f t="shared" ca="1" si="8"/>
        <v/>
      </c>
      <c r="D52" s="45" t="str">
        <f t="shared" ca="1" si="8"/>
        <v/>
      </c>
      <c r="E52" s="45" t="str">
        <f t="shared" ca="1" si="8"/>
        <v/>
      </c>
      <c r="F52" s="45" t="str">
        <f t="shared" ca="1" si="8"/>
        <v/>
      </c>
      <c r="G52" s="45" t="str">
        <f t="shared" ca="1" si="9"/>
        <v/>
      </c>
      <c r="H52" s="45" t="str">
        <f t="shared" ca="1" si="9"/>
        <v/>
      </c>
      <c r="I52" s="45" t="str">
        <f t="shared" ca="1" si="9"/>
        <v/>
      </c>
      <c r="J52" s="45" t="str">
        <f t="shared" ca="1" si="9"/>
        <v/>
      </c>
      <c r="K52" s="45" t="str">
        <f t="shared" ca="1" si="9"/>
        <v/>
      </c>
      <c r="L52" s="45" t="str">
        <f t="shared" ca="1" si="9"/>
        <v/>
      </c>
      <c r="M52" s="45" t="str">
        <f t="shared" ca="1" si="9"/>
        <v/>
      </c>
      <c r="N52" s="108">
        <f ca="1">IF(COUNT(B52:M52)&gt;8,SUM(LARGE(B52:M52,{1,2,3,4,5,6,7,8})),SUM(B52:M52))</f>
        <v>0</v>
      </c>
    </row>
    <row r="53" spans="1:14" x14ac:dyDescent="0.2">
      <c r="A53" s="44" t="s">
        <v>56</v>
      </c>
      <c r="B53" s="45" t="str">
        <f t="shared" ref="B53:F62" ca="1" si="10">IF(ISNA(VLOOKUP($A53,INDIRECT("'"&amp;B$2&amp;"'!$i$2:$k$40"),2,FALSE)),"",VLOOKUP($A53,INDIRECT("'"&amp;B$2&amp;"'!$i$2:$k$40"),2,FALSE))</f>
        <v/>
      </c>
      <c r="C53" s="45" t="str">
        <f t="shared" ca="1" si="10"/>
        <v/>
      </c>
      <c r="D53" s="45" t="str">
        <f t="shared" ca="1" si="10"/>
        <v/>
      </c>
      <c r="E53" s="45" t="str">
        <f t="shared" ca="1" si="10"/>
        <v/>
      </c>
      <c r="F53" s="45" t="str">
        <f t="shared" ca="1" si="10"/>
        <v/>
      </c>
      <c r="G53" s="45" t="str">
        <f t="shared" ref="G53:M62" ca="1" si="11">IF(ISNA(VLOOKUP($A53,INDIRECT("'"&amp;G$2&amp;"'!$g$2:$h$40"),2,FALSE)),"",VLOOKUP($A53,INDIRECT("'"&amp;G$2&amp;"'!$g$2:$h$40"),2,FALSE))</f>
        <v/>
      </c>
      <c r="H53" s="45" t="str">
        <f t="shared" ca="1" si="11"/>
        <v/>
      </c>
      <c r="I53" s="45" t="str">
        <f t="shared" ca="1" si="11"/>
        <v/>
      </c>
      <c r="J53" s="45" t="str">
        <f t="shared" ca="1" si="11"/>
        <v/>
      </c>
      <c r="K53" s="45" t="str">
        <f t="shared" ca="1" si="11"/>
        <v/>
      </c>
      <c r="L53" s="45" t="str">
        <f t="shared" ca="1" si="11"/>
        <v/>
      </c>
      <c r="M53" s="45" t="str">
        <f t="shared" ca="1" si="11"/>
        <v/>
      </c>
      <c r="N53" s="108">
        <f ca="1">IF(COUNT(B53:M53)&gt;8,SUM(LARGE(B53:M53,{1,2,3,4,5,6,7,8})),SUM(B53:M53))</f>
        <v>0</v>
      </c>
    </row>
    <row r="54" spans="1:14" x14ac:dyDescent="0.2">
      <c r="A54" s="44" t="s">
        <v>96</v>
      </c>
      <c r="B54" s="45" t="str">
        <f t="shared" ca="1" si="10"/>
        <v/>
      </c>
      <c r="C54" s="45" t="str">
        <f t="shared" ca="1" si="10"/>
        <v/>
      </c>
      <c r="D54" s="45" t="str">
        <f t="shared" ca="1" si="10"/>
        <v/>
      </c>
      <c r="E54" s="45" t="str">
        <f t="shared" ca="1" si="10"/>
        <v/>
      </c>
      <c r="F54" s="45" t="str">
        <f t="shared" ca="1" si="10"/>
        <v/>
      </c>
      <c r="G54" s="45" t="str">
        <f t="shared" ca="1" si="11"/>
        <v/>
      </c>
      <c r="H54" s="45" t="str">
        <f t="shared" ca="1" si="11"/>
        <v/>
      </c>
      <c r="I54" s="45" t="str">
        <f t="shared" ca="1" si="11"/>
        <v/>
      </c>
      <c r="J54" s="45" t="str">
        <f t="shared" ca="1" si="11"/>
        <v/>
      </c>
      <c r="K54" s="45" t="str">
        <f t="shared" ca="1" si="11"/>
        <v/>
      </c>
      <c r="L54" s="45" t="str">
        <f t="shared" ca="1" si="11"/>
        <v/>
      </c>
      <c r="M54" s="45" t="str">
        <f t="shared" ca="1" si="11"/>
        <v/>
      </c>
      <c r="N54" s="108">
        <f ca="1">IF(COUNT(B54:M54)&gt;8,SUM(LARGE(B54:M54,{1,2,3,4,5,6,7,8})),SUM(B54:M54))</f>
        <v>0</v>
      </c>
    </row>
    <row r="55" spans="1:14" x14ac:dyDescent="0.2">
      <c r="A55" s="59" t="s">
        <v>77</v>
      </c>
      <c r="B55" s="45" t="str">
        <f t="shared" ca="1" si="10"/>
        <v/>
      </c>
      <c r="C55" s="45" t="str">
        <f t="shared" ca="1" si="10"/>
        <v/>
      </c>
      <c r="D55" s="45" t="str">
        <f t="shared" ca="1" si="10"/>
        <v/>
      </c>
      <c r="E55" s="45" t="str">
        <f t="shared" ca="1" si="10"/>
        <v/>
      </c>
      <c r="F55" s="45" t="str">
        <f t="shared" ca="1" si="10"/>
        <v/>
      </c>
      <c r="G55" s="45" t="str">
        <f t="shared" ca="1" si="11"/>
        <v/>
      </c>
      <c r="H55" s="45" t="str">
        <f t="shared" ca="1" si="11"/>
        <v/>
      </c>
      <c r="I55" s="45" t="str">
        <f t="shared" ca="1" si="11"/>
        <v/>
      </c>
      <c r="J55" s="45" t="str">
        <f t="shared" ca="1" si="11"/>
        <v/>
      </c>
      <c r="K55" s="45" t="str">
        <f t="shared" ca="1" si="11"/>
        <v/>
      </c>
      <c r="L55" s="45" t="str">
        <f t="shared" ca="1" si="11"/>
        <v/>
      </c>
      <c r="M55" s="45" t="str">
        <f t="shared" ca="1" si="11"/>
        <v/>
      </c>
      <c r="N55" s="108">
        <f ca="1">IF(COUNT(B55:M55)&gt;8,SUM(LARGE(B55:M55,{1,2,3,4,5,6,7,8})),SUM(B55:M55))</f>
        <v>0</v>
      </c>
    </row>
    <row r="56" spans="1:14" x14ac:dyDescent="0.2">
      <c r="A56" s="44" t="s">
        <v>41</v>
      </c>
      <c r="B56" s="45" t="str">
        <f t="shared" ca="1" si="10"/>
        <v/>
      </c>
      <c r="C56" s="45" t="str">
        <f t="shared" ca="1" si="10"/>
        <v/>
      </c>
      <c r="D56" s="45" t="str">
        <f t="shared" ca="1" si="10"/>
        <v/>
      </c>
      <c r="E56" s="45" t="str">
        <f t="shared" ca="1" si="10"/>
        <v/>
      </c>
      <c r="F56" s="45" t="str">
        <f t="shared" ca="1" si="10"/>
        <v/>
      </c>
      <c r="G56" s="45" t="str">
        <f t="shared" ca="1" si="11"/>
        <v/>
      </c>
      <c r="H56" s="45" t="str">
        <f t="shared" ca="1" si="11"/>
        <v/>
      </c>
      <c r="I56" s="45" t="str">
        <f t="shared" ca="1" si="11"/>
        <v/>
      </c>
      <c r="J56" s="45" t="str">
        <f t="shared" ca="1" si="11"/>
        <v/>
      </c>
      <c r="K56" s="45" t="str">
        <f t="shared" ca="1" si="11"/>
        <v/>
      </c>
      <c r="L56" s="45" t="str">
        <f t="shared" ca="1" si="11"/>
        <v/>
      </c>
      <c r="M56" s="45" t="str">
        <f t="shared" ca="1" si="11"/>
        <v/>
      </c>
      <c r="N56" s="108">
        <f ca="1">IF(COUNT(B56:M56)&gt;8,SUM(LARGE(B56:M56,{1,2,3,4,5,6,7,8})),SUM(B56:M56))</f>
        <v>0</v>
      </c>
    </row>
    <row r="57" spans="1:14" x14ac:dyDescent="0.2">
      <c r="A57" s="44" t="s">
        <v>109</v>
      </c>
      <c r="B57" s="45" t="str">
        <f t="shared" ca="1" si="10"/>
        <v/>
      </c>
      <c r="C57" s="45" t="str">
        <f t="shared" ca="1" si="10"/>
        <v/>
      </c>
      <c r="D57" s="45" t="str">
        <f t="shared" ca="1" si="10"/>
        <v/>
      </c>
      <c r="E57" s="45" t="str">
        <f t="shared" ca="1" si="10"/>
        <v/>
      </c>
      <c r="F57" s="45" t="str">
        <f t="shared" ca="1" si="10"/>
        <v/>
      </c>
      <c r="G57" s="45" t="str">
        <f t="shared" ca="1" si="11"/>
        <v/>
      </c>
      <c r="H57" s="45" t="str">
        <f t="shared" ca="1" si="11"/>
        <v/>
      </c>
      <c r="I57" s="45" t="str">
        <f t="shared" ca="1" si="11"/>
        <v/>
      </c>
      <c r="J57" s="45" t="str">
        <f t="shared" ca="1" si="11"/>
        <v/>
      </c>
      <c r="K57" s="45" t="str">
        <f t="shared" ca="1" si="11"/>
        <v/>
      </c>
      <c r="L57" s="45" t="str">
        <f t="shared" ca="1" si="11"/>
        <v/>
      </c>
      <c r="M57" s="45" t="str">
        <f t="shared" ca="1" si="11"/>
        <v/>
      </c>
      <c r="N57" s="108">
        <f ca="1">IF(COUNT(B57:M57)&gt;8,SUM(LARGE(B57:M57,{1,2,3,4,5,6,7,8})),SUM(B57:M57))</f>
        <v>0</v>
      </c>
    </row>
    <row r="58" spans="1:14" ht="14.25" customHeight="1" x14ac:dyDescent="0.2">
      <c r="A58" s="44" t="s">
        <v>57</v>
      </c>
      <c r="B58" s="45" t="str">
        <f t="shared" ca="1" si="10"/>
        <v/>
      </c>
      <c r="C58" s="45" t="str">
        <f t="shared" ca="1" si="10"/>
        <v/>
      </c>
      <c r="D58" s="45" t="str">
        <f t="shared" ca="1" si="10"/>
        <v/>
      </c>
      <c r="E58" s="45" t="str">
        <f t="shared" ca="1" si="10"/>
        <v/>
      </c>
      <c r="F58" s="45" t="str">
        <f t="shared" ca="1" si="10"/>
        <v/>
      </c>
      <c r="G58" s="45" t="str">
        <f t="shared" ca="1" si="11"/>
        <v/>
      </c>
      <c r="H58" s="45" t="str">
        <f t="shared" ca="1" si="11"/>
        <v/>
      </c>
      <c r="I58" s="45" t="str">
        <f t="shared" ca="1" si="11"/>
        <v/>
      </c>
      <c r="J58" s="45" t="str">
        <f t="shared" ca="1" si="11"/>
        <v/>
      </c>
      <c r="K58" s="45" t="str">
        <f t="shared" ca="1" si="11"/>
        <v/>
      </c>
      <c r="L58" s="45" t="str">
        <f t="shared" ca="1" si="11"/>
        <v/>
      </c>
      <c r="M58" s="45" t="str">
        <f t="shared" ca="1" si="11"/>
        <v/>
      </c>
      <c r="N58" s="108">
        <f ca="1">IF(COUNT(B58:M58)&gt;8,SUM(LARGE(B58:M58,{1,2,3,4,5,6,7,8})),SUM(B58:M58))</f>
        <v>0</v>
      </c>
    </row>
    <row r="59" spans="1:14" x14ac:dyDescent="0.2">
      <c r="A59" s="44" t="s">
        <v>122</v>
      </c>
      <c r="B59" s="45" t="str">
        <f t="shared" ca="1" si="10"/>
        <v/>
      </c>
      <c r="C59" s="45" t="str">
        <f t="shared" ca="1" si="10"/>
        <v/>
      </c>
      <c r="D59" s="45" t="str">
        <f t="shared" ca="1" si="10"/>
        <v/>
      </c>
      <c r="E59" s="45" t="str">
        <f t="shared" ca="1" si="10"/>
        <v/>
      </c>
      <c r="F59" s="45" t="str">
        <f t="shared" ca="1" si="10"/>
        <v/>
      </c>
      <c r="G59" s="45" t="str">
        <f t="shared" ca="1" si="11"/>
        <v/>
      </c>
      <c r="H59" s="45" t="str">
        <f t="shared" ca="1" si="11"/>
        <v/>
      </c>
      <c r="I59" s="45" t="str">
        <f t="shared" ca="1" si="11"/>
        <v/>
      </c>
      <c r="J59" s="45" t="str">
        <f t="shared" ca="1" si="11"/>
        <v/>
      </c>
      <c r="K59" s="45" t="str">
        <f t="shared" ca="1" si="11"/>
        <v/>
      </c>
      <c r="L59" s="45" t="str">
        <f t="shared" ca="1" si="11"/>
        <v/>
      </c>
      <c r="M59" s="45" t="str">
        <f t="shared" ca="1" si="11"/>
        <v/>
      </c>
      <c r="N59" s="108">
        <f ca="1">IF(COUNT(B59:M59)&gt;8,SUM(LARGE(B59:M59,{1,2,3,4,5,6,7,8})),SUM(B59:M59))</f>
        <v>0</v>
      </c>
    </row>
    <row r="60" spans="1:14" x14ac:dyDescent="0.2">
      <c r="A60" s="44" t="s">
        <v>49</v>
      </c>
      <c r="B60" s="45" t="str">
        <f t="shared" ca="1" si="10"/>
        <v/>
      </c>
      <c r="C60" s="45" t="str">
        <f t="shared" ca="1" si="10"/>
        <v/>
      </c>
      <c r="D60" s="45" t="str">
        <f t="shared" ca="1" si="10"/>
        <v/>
      </c>
      <c r="E60" s="45" t="str">
        <f t="shared" ca="1" si="10"/>
        <v/>
      </c>
      <c r="F60" s="45" t="str">
        <f t="shared" ca="1" si="10"/>
        <v/>
      </c>
      <c r="G60" s="45" t="str">
        <f t="shared" ca="1" si="11"/>
        <v/>
      </c>
      <c r="H60" s="45" t="str">
        <f t="shared" ca="1" si="11"/>
        <v/>
      </c>
      <c r="I60" s="45" t="str">
        <f t="shared" ca="1" si="11"/>
        <v/>
      </c>
      <c r="J60" s="45" t="str">
        <f t="shared" ca="1" si="11"/>
        <v/>
      </c>
      <c r="K60" s="45" t="str">
        <f t="shared" ca="1" si="11"/>
        <v/>
      </c>
      <c r="L60" s="45" t="str">
        <f t="shared" ca="1" si="11"/>
        <v/>
      </c>
      <c r="M60" s="45" t="str">
        <f t="shared" ca="1" si="11"/>
        <v/>
      </c>
      <c r="N60" s="108">
        <f ca="1">IF(COUNT(B60:M60)&gt;8,SUM(LARGE(B60:M60,{1,2,3,4,5,6,7,8})),SUM(B60:M60))</f>
        <v>0</v>
      </c>
    </row>
    <row r="61" spans="1:14" x14ac:dyDescent="0.2">
      <c r="A61" s="44" t="s">
        <v>81</v>
      </c>
      <c r="B61" s="45" t="str">
        <f t="shared" ca="1" si="10"/>
        <v/>
      </c>
      <c r="C61" s="45" t="str">
        <f t="shared" ca="1" si="10"/>
        <v/>
      </c>
      <c r="D61" s="45" t="str">
        <f t="shared" ca="1" si="10"/>
        <v/>
      </c>
      <c r="E61" s="45" t="str">
        <f t="shared" ca="1" si="10"/>
        <v/>
      </c>
      <c r="F61" s="45" t="str">
        <f t="shared" ca="1" si="10"/>
        <v/>
      </c>
      <c r="G61" s="45" t="str">
        <f t="shared" ca="1" si="11"/>
        <v/>
      </c>
      <c r="H61" s="45" t="str">
        <f t="shared" ca="1" si="11"/>
        <v/>
      </c>
      <c r="I61" s="45" t="str">
        <f t="shared" ca="1" si="11"/>
        <v/>
      </c>
      <c r="J61" s="45" t="str">
        <f t="shared" ca="1" si="11"/>
        <v/>
      </c>
      <c r="K61" s="45" t="str">
        <f t="shared" ca="1" si="11"/>
        <v/>
      </c>
      <c r="L61" s="45" t="str">
        <f t="shared" ca="1" si="11"/>
        <v/>
      </c>
      <c r="M61" s="45" t="str">
        <f t="shared" ca="1" si="11"/>
        <v/>
      </c>
      <c r="N61" s="108">
        <f ca="1">IF(COUNT(B61:M61)&gt;8,SUM(LARGE(B61:M61,{1,2,3,4,5,6,7,8})),SUM(B61:M61))</f>
        <v>0</v>
      </c>
    </row>
    <row r="62" spans="1:14" x14ac:dyDescent="0.2">
      <c r="A62" s="44" t="s">
        <v>52</v>
      </c>
      <c r="B62" s="45" t="str">
        <f t="shared" ca="1" si="10"/>
        <v/>
      </c>
      <c r="C62" s="45" t="str">
        <f t="shared" ca="1" si="10"/>
        <v/>
      </c>
      <c r="D62" s="45" t="str">
        <f t="shared" ca="1" si="10"/>
        <v/>
      </c>
      <c r="E62" s="45" t="str">
        <f t="shared" ca="1" si="10"/>
        <v/>
      </c>
      <c r="F62" s="45" t="str">
        <f t="shared" ca="1" si="10"/>
        <v/>
      </c>
      <c r="G62" s="45" t="str">
        <f t="shared" ca="1" si="11"/>
        <v/>
      </c>
      <c r="H62" s="45" t="str">
        <f t="shared" ca="1" si="11"/>
        <v/>
      </c>
      <c r="I62" s="45" t="str">
        <f t="shared" ca="1" si="11"/>
        <v/>
      </c>
      <c r="J62" s="45" t="str">
        <f t="shared" ca="1" si="11"/>
        <v/>
      </c>
      <c r="K62" s="45" t="str">
        <f t="shared" ca="1" si="11"/>
        <v/>
      </c>
      <c r="L62" s="45" t="str">
        <f t="shared" ca="1" si="11"/>
        <v/>
      </c>
      <c r="M62" s="45" t="str">
        <f t="shared" ca="1" si="11"/>
        <v/>
      </c>
      <c r="N62" s="108">
        <f ca="1">IF(COUNT(B62:M62)&gt;8,SUM(LARGE(B62:M62,{1,2,3,4,5,6,7,8})),SUM(B62:M62))</f>
        <v>0</v>
      </c>
    </row>
    <row r="63" spans="1:14" x14ac:dyDescent="0.2">
      <c r="A63" s="47" t="s">
        <v>110</v>
      </c>
      <c r="B63" s="45" t="str">
        <f t="shared" ref="B63:F72" ca="1" si="12">IF(ISNA(VLOOKUP($A63,INDIRECT("'"&amp;B$2&amp;"'!$i$2:$k$40"),2,FALSE)),"",VLOOKUP($A63,INDIRECT("'"&amp;B$2&amp;"'!$i$2:$k$40"),2,FALSE))</f>
        <v/>
      </c>
      <c r="C63" s="45" t="str">
        <f t="shared" ca="1" si="12"/>
        <v/>
      </c>
      <c r="D63" s="45" t="str">
        <f t="shared" ca="1" si="12"/>
        <v/>
      </c>
      <c r="E63" s="45" t="str">
        <f t="shared" ca="1" si="12"/>
        <v/>
      </c>
      <c r="F63" s="45" t="str">
        <f t="shared" ca="1" si="12"/>
        <v/>
      </c>
      <c r="G63" s="45" t="str">
        <f t="shared" ref="G63:M72" ca="1" si="13">IF(ISNA(VLOOKUP($A63,INDIRECT("'"&amp;G$2&amp;"'!$g$2:$h$40"),2,FALSE)),"",VLOOKUP($A63,INDIRECT("'"&amp;G$2&amp;"'!$g$2:$h$40"),2,FALSE))</f>
        <v/>
      </c>
      <c r="H63" s="45" t="str">
        <f t="shared" ca="1" si="13"/>
        <v/>
      </c>
      <c r="I63" s="45" t="str">
        <f t="shared" ca="1" si="13"/>
        <v/>
      </c>
      <c r="J63" s="45" t="str">
        <f t="shared" ca="1" si="13"/>
        <v/>
      </c>
      <c r="K63" s="45" t="str">
        <f t="shared" ca="1" si="13"/>
        <v/>
      </c>
      <c r="L63" s="45" t="str">
        <f t="shared" ca="1" si="13"/>
        <v/>
      </c>
      <c r="M63" s="45" t="str">
        <f t="shared" ca="1" si="13"/>
        <v/>
      </c>
      <c r="N63" s="108">
        <f ca="1">IF(COUNT(B63:M63)&gt;8,SUM(LARGE(B63:M63,{1,2,3,4,5,6,7,8})),SUM(B63:M63))</f>
        <v>0</v>
      </c>
    </row>
    <row r="64" spans="1:14" x14ac:dyDescent="0.2">
      <c r="A64" s="44" t="s">
        <v>75</v>
      </c>
      <c r="B64" s="45" t="str">
        <f t="shared" ca="1" si="12"/>
        <v/>
      </c>
      <c r="C64" s="45" t="str">
        <f t="shared" ca="1" si="12"/>
        <v/>
      </c>
      <c r="D64" s="45" t="str">
        <f t="shared" ca="1" si="12"/>
        <v/>
      </c>
      <c r="E64" s="45" t="str">
        <f t="shared" ca="1" si="12"/>
        <v/>
      </c>
      <c r="F64" s="45" t="str">
        <f t="shared" ca="1" si="12"/>
        <v/>
      </c>
      <c r="G64" s="45" t="str">
        <f t="shared" ca="1" si="13"/>
        <v/>
      </c>
      <c r="H64" s="45" t="str">
        <f t="shared" ca="1" si="13"/>
        <v/>
      </c>
      <c r="I64" s="45" t="str">
        <f t="shared" ca="1" si="13"/>
        <v/>
      </c>
      <c r="J64" s="45" t="str">
        <f t="shared" ca="1" si="13"/>
        <v/>
      </c>
      <c r="K64" s="45" t="str">
        <f t="shared" ca="1" si="13"/>
        <v/>
      </c>
      <c r="L64" s="45" t="str">
        <f t="shared" ca="1" si="13"/>
        <v/>
      </c>
      <c r="M64" s="45" t="str">
        <f t="shared" ca="1" si="13"/>
        <v/>
      </c>
      <c r="N64" s="108">
        <f ca="1">IF(COUNT(B64:M64)&gt;8,SUM(LARGE(B64:M64,{1,2,3,4,5,6,7,8})),SUM(B64:M64))</f>
        <v>0</v>
      </c>
    </row>
    <row r="65" spans="1:14" x14ac:dyDescent="0.2">
      <c r="A65" s="44" t="s">
        <v>108</v>
      </c>
      <c r="B65" s="45" t="str">
        <f t="shared" ca="1" si="12"/>
        <v/>
      </c>
      <c r="C65" s="45" t="str">
        <f t="shared" ca="1" si="12"/>
        <v/>
      </c>
      <c r="D65" s="45" t="str">
        <f t="shared" ca="1" si="12"/>
        <v/>
      </c>
      <c r="E65" s="45" t="str">
        <f t="shared" ca="1" si="12"/>
        <v/>
      </c>
      <c r="F65" s="45" t="str">
        <f t="shared" ca="1" si="12"/>
        <v/>
      </c>
      <c r="G65" s="45" t="str">
        <f t="shared" ca="1" si="13"/>
        <v/>
      </c>
      <c r="H65" s="45" t="str">
        <f t="shared" ca="1" si="13"/>
        <v/>
      </c>
      <c r="I65" s="45" t="str">
        <f t="shared" ca="1" si="13"/>
        <v/>
      </c>
      <c r="J65" s="45" t="str">
        <f t="shared" ca="1" si="13"/>
        <v/>
      </c>
      <c r="K65" s="45" t="str">
        <f t="shared" ca="1" si="13"/>
        <v/>
      </c>
      <c r="L65" s="45" t="str">
        <f t="shared" ca="1" si="13"/>
        <v/>
      </c>
      <c r="M65" s="45" t="str">
        <f t="shared" ca="1" si="13"/>
        <v/>
      </c>
      <c r="N65" s="108">
        <f ca="1">IF(COUNT(B65:M65)&gt;8,SUM(LARGE(B65:M65,{1,2,3,4,5,6,7,8})),SUM(B65:M65))</f>
        <v>0</v>
      </c>
    </row>
    <row r="66" spans="1:14" x14ac:dyDescent="0.2">
      <c r="A66" s="49" t="s">
        <v>82</v>
      </c>
      <c r="B66" s="45" t="str">
        <f t="shared" ca="1" si="12"/>
        <v/>
      </c>
      <c r="C66" s="45" t="str">
        <f t="shared" ca="1" si="12"/>
        <v/>
      </c>
      <c r="D66" s="45" t="str">
        <f t="shared" ca="1" si="12"/>
        <v/>
      </c>
      <c r="E66" s="45" t="str">
        <f t="shared" ca="1" si="12"/>
        <v/>
      </c>
      <c r="F66" s="45" t="str">
        <f t="shared" ca="1" si="12"/>
        <v/>
      </c>
      <c r="G66" s="45" t="str">
        <f t="shared" ca="1" si="13"/>
        <v/>
      </c>
      <c r="H66" s="45" t="str">
        <f t="shared" ca="1" si="13"/>
        <v/>
      </c>
      <c r="I66" s="45" t="str">
        <f t="shared" ca="1" si="13"/>
        <v/>
      </c>
      <c r="J66" s="45" t="str">
        <f t="shared" ca="1" si="13"/>
        <v/>
      </c>
      <c r="K66" s="45" t="str">
        <f t="shared" ca="1" si="13"/>
        <v/>
      </c>
      <c r="L66" s="45" t="str">
        <f t="shared" ca="1" si="13"/>
        <v/>
      </c>
      <c r="M66" s="45" t="str">
        <f t="shared" ca="1" si="13"/>
        <v/>
      </c>
      <c r="N66" s="108">
        <f ca="1">IF(COUNT(B66:M66)&gt;8,SUM(LARGE(B66:M66,{1,2,3,4,5,6,7,8})),SUM(B66:M66))</f>
        <v>0</v>
      </c>
    </row>
    <row r="67" spans="1:14" x14ac:dyDescent="0.2">
      <c r="A67" s="44" t="s">
        <v>107</v>
      </c>
      <c r="B67" s="45" t="str">
        <f t="shared" ca="1" si="12"/>
        <v/>
      </c>
      <c r="C67" s="45" t="str">
        <f t="shared" ca="1" si="12"/>
        <v/>
      </c>
      <c r="D67" s="45" t="str">
        <f t="shared" ca="1" si="12"/>
        <v/>
      </c>
      <c r="E67" s="45" t="str">
        <f t="shared" ca="1" si="12"/>
        <v/>
      </c>
      <c r="F67" s="45" t="str">
        <f t="shared" ca="1" si="12"/>
        <v/>
      </c>
      <c r="G67" s="45" t="str">
        <f t="shared" ca="1" si="13"/>
        <v/>
      </c>
      <c r="H67" s="45" t="str">
        <f t="shared" ca="1" si="13"/>
        <v/>
      </c>
      <c r="I67" s="45" t="str">
        <f t="shared" ca="1" si="13"/>
        <v/>
      </c>
      <c r="J67" s="45" t="str">
        <f t="shared" ca="1" si="13"/>
        <v/>
      </c>
      <c r="K67" s="45" t="str">
        <f t="shared" ca="1" si="13"/>
        <v/>
      </c>
      <c r="L67" s="45" t="str">
        <f t="shared" ca="1" si="13"/>
        <v/>
      </c>
      <c r="M67" s="45" t="str">
        <f t="shared" ca="1" si="13"/>
        <v/>
      </c>
      <c r="N67" s="108">
        <f ca="1">IF(COUNT(B67:M67)&gt;8,SUM(LARGE(B67:M67,{1,2,3,4,5,6,7,8})),SUM(B67:M67))</f>
        <v>0</v>
      </c>
    </row>
    <row r="68" spans="1:14" x14ac:dyDescent="0.2">
      <c r="A68" s="44" t="s">
        <v>97</v>
      </c>
      <c r="B68" s="45" t="str">
        <f t="shared" ca="1" si="12"/>
        <v/>
      </c>
      <c r="C68" s="45" t="str">
        <f t="shared" ca="1" si="12"/>
        <v/>
      </c>
      <c r="D68" s="45" t="str">
        <f t="shared" ca="1" si="12"/>
        <v/>
      </c>
      <c r="E68" s="45" t="str">
        <f t="shared" ca="1" si="12"/>
        <v/>
      </c>
      <c r="F68" s="45" t="str">
        <f t="shared" ca="1" si="12"/>
        <v/>
      </c>
      <c r="G68" s="45" t="str">
        <f t="shared" ca="1" si="13"/>
        <v/>
      </c>
      <c r="H68" s="45" t="str">
        <f t="shared" ca="1" si="13"/>
        <v/>
      </c>
      <c r="I68" s="45" t="str">
        <f t="shared" ca="1" si="13"/>
        <v/>
      </c>
      <c r="J68" s="45" t="str">
        <f t="shared" ca="1" si="13"/>
        <v/>
      </c>
      <c r="K68" s="45" t="str">
        <f t="shared" ca="1" si="13"/>
        <v/>
      </c>
      <c r="L68" s="45" t="str">
        <f t="shared" ca="1" si="13"/>
        <v/>
      </c>
      <c r="M68" s="45" t="str">
        <f t="shared" ca="1" si="13"/>
        <v/>
      </c>
      <c r="N68" s="108">
        <f ca="1">IF(COUNT(B68:M68)&gt;8,SUM(LARGE(B68:M68,{1,2,3,4,5,6,7,8})),SUM(B68:M68))</f>
        <v>0</v>
      </c>
    </row>
    <row r="69" spans="1:14" x14ac:dyDescent="0.2">
      <c r="A69" s="44" t="s">
        <v>202</v>
      </c>
      <c r="B69" s="45" t="str">
        <f t="shared" ca="1" si="12"/>
        <v/>
      </c>
      <c r="C69" s="45" t="str">
        <f t="shared" ca="1" si="12"/>
        <v/>
      </c>
      <c r="D69" s="45" t="str">
        <f t="shared" ca="1" si="12"/>
        <v/>
      </c>
      <c r="E69" s="45" t="str">
        <f t="shared" ca="1" si="12"/>
        <v/>
      </c>
      <c r="F69" s="45" t="str">
        <f t="shared" ca="1" si="12"/>
        <v/>
      </c>
      <c r="G69" s="45" t="str">
        <f t="shared" ca="1" si="13"/>
        <v/>
      </c>
      <c r="H69" s="45" t="str">
        <f t="shared" ca="1" si="13"/>
        <v/>
      </c>
      <c r="I69" s="45" t="str">
        <f t="shared" ca="1" si="13"/>
        <v/>
      </c>
      <c r="J69" s="45" t="str">
        <f t="shared" ca="1" si="13"/>
        <v/>
      </c>
      <c r="K69" s="45" t="str">
        <f t="shared" ca="1" si="13"/>
        <v/>
      </c>
      <c r="L69" s="45" t="str">
        <f t="shared" ca="1" si="13"/>
        <v/>
      </c>
      <c r="M69" s="45" t="str">
        <f t="shared" ca="1" si="13"/>
        <v/>
      </c>
      <c r="N69" s="108">
        <f ca="1">IF(COUNT(B69:M69)&gt;8,SUM(LARGE(B69:M69,{1,2,3,4,5,6,7,8})),SUM(B69:M69))</f>
        <v>0</v>
      </c>
    </row>
    <row r="70" spans="1:14" x14ac:dyDescent="0.2">
      <c r="A70" s="49" t="s">
        <v>149</v>
      </c>
      <c r="B70" s="45" t="str">
        <f t="shared" ca="1" si="12"/>
        <v/>
      </c>
      <c r="C70" s="45" t="str">
        <f t="shared" ca="1" si="12"/>
        <v/>
      </c>
      <c r="D70" s="45" t="str">
        <f t="shared" ca="1" si="12"/>
        <v/>
      </c>
      <c r="E70" s="45" t="str">
        <f t="shared" ca="1" si="12"/>
        <v/>
      </c>
      <c r="F70" s="45" t="str">
        <f t="shared" ca="1" si="12"/>
        <v/>
      </c>
      <c r="G70" s="45" t="str">
        <f t="shared" ca="1" si="13"/>
        <v/>
      </c>
      <c r="H70" s="45" t="str">
        <f t="shared" ca="1" si="13"/>
        <v/>
      </c>
      <c r="I70" s="45" t="str">
        <f t="shared" ca="1" si="13"/>
        <v/>
      </c>
      <c r="J70" s="45" t="str">
        <f t="shared" ca="1" si="13"/>
        <v/>
      </c>
      <c r="K70" s="45" t="str">
        <f t="shared" ca="1" si="13"/>
        <v/>
      </c>
      <c r="L70" s="45" t="str">
        <f t="shared" ca="1" si="13"/>
        <v/>
      </c>
      <c r="M70" s="45" t="str">
        <f t="shared" ca="1" si="13"/>
        <v/>
      </c>
      <c r="N70" s="108">
        <f ca="1">IF(COUNT(B70:M70)&gt;8,SUM(LARGE(B70:M70,{1,2,3,4,5,6,7,8})),SUM(B70:M70))</f>
        <v>0</v>
      </c>
    </row>
    <row r="71" spans="1:14" x14ac:dyDescent="0.2">
      <c r="A71" s="44" t="s">
        <v>53</v>
      </c>
      <c r="B71" s="45" t="str">
        <f t="shared" ca="1" si="12"/>
        <v/>
      </c>
      <c r="C71" s="45" t="str">
        <f t="shared" ca="1" si="12"/>
        <v/>
      </c>
      <c r="D71" s="45" t="str">
        <f t="shared" ca="1" si="12"/>
        <v/>
      </c>
      <c r="E71" s="45" t="str">
        <f t="shared" ca="1" si="12"/>
        <v/>
      </c>
      <c r="F71" s="45" t="str">
        <f t="shared" ca="1" si="12"/>
        <v/>
      </c>
      <c r="G71" s="45" t="str">
        <f t="shared" ca="1" si="13"/>
        <v/>
      </c>
      <c r="H71" s="45" t="str">
        <f t="shared" ca="1" si="13"/>
        <v/>
      </c>
      <c r="I71" s="45" t="str">
        <f t="shared" ca="1" si="13"/>
        <v/>
      </c>
      <c r="J71" s="45" t="str">
        <f t="shared" ca="1" si="13"/>
        <v/>
      </c>
      <c r="K71" s="45" t="str">
        <f t="shared" ca="1" si="13"/>
        <v/>
      </c>
      <c r="L71" s="45" t="str">
        <f t="shared" ca="1" si="13"/>
        <v/>
      </c>
      <c r="M71" s="45" t="str">
        <f t="shared" ca="1" si="13"/>
        <v/>
      </c>
      <c r="N71" s="108">
        <f ca="1">IF(COUNT(B71:M71)&gt;8,SUM(LARGE(B71:M71,{1,2,3,4,5,6,7,8})),SUM(B71:M71))</f>
        <v>0</v>
      </c>
    </row>
    <row r="72" spans="1:14" x14ac:dyDescent="0.2">
      <c r="A72" s="46" t="s">
        <v>48</v>
      </c>
      <c r="B72" s="45" t="str">
        <f t="shared" ca="1" si="12"/>
        <v/>
      </c>
      <c r="C72" s="45" t="str">
        <f t="shared" ca="1" si="12"/>
        <v/>
      </c>
      <c r="D72" s="45" t="str">
        <f t="shared" ca="1" si="12"/>
        <v/>
      </c>
      <c r="E72" s="45" t="str">
        <f t="shared" ca="1" si="12"/>
        <v/>
      </c>
      <c r="F72" s="45" t="str">
        <f t="shared" ca="1" si="12"/>
        <v/>
      </c>
      <c r="G72" s="45" t="str">
        <f t="shared" ca="1" si="13"/>
        <v/>
      </c>
      <c r="H72" s="45" t="str">
        <f t="shared" ca="1" si="13"/>
        <v/>
      </c>
      <c r="I72" s="45" t="str">
        <f t="shared" ca="1" si="13"/>
        <v/>
      </c>
      <c r="J72" s="45" t="str">
        <f t="shared" ca="1" si="13"/>
        <v/>
      </c>
      <c r="K72" s="45" t="str">
        <f t="shared" ca="1" si="13"/>
        <v/>
      </c>
      <c r="L72" s="45" t="str">
        <f t="shared" ca="1" si="13"/>
        <v/>
      </c>
      <c r="M72" s="45" t="str">
        <f t="shared" ca="1" si="13"/>
        <v/>
      </c>
      <c r="N72" s="108">
        <f ca="1">IF(COUNT(B72:M72)&gt;8,SUM(LARGE(B72:M72,{1,2,3,4,5,6,7,8})),SUM(B72:M72))</f>
        <v>0</v>
      </c>
    </row>
    <row r="73" spans="1:14" x14ac:dyDescent="0.2">
      <c r="A73" s="44" t="s">
        <v>197</v>
      </c>
      <c r="B73" s="45" t="str">
        <f t="shared" ref="B73:F82" ca="1" si="14">IF(ISNA(VLOOKUP($A73,INDIRECT("'"&amp;B$2&amp;"'!$i$2:$k$40"),2,FALSE)),"",VLOOKUP($A73,INDIRECT("'"&amp;B$2&amp;"'!$i$2:$k$40"),2,FALSE))</f>
        <v/>
      </c>
      <c r="C73" s="45" t="str">
        <f t="shared" ca="1" si="14"/>
        <v/>
      </c>
      <c r="D73" s="45" t="str">
        <f t="shared" ca="1" si="14"/>
        <v/>
      </c>
      <c r="E73" s="45" t="str">
        <f t="shared" ca="1" si="14"/>
        <v/>
      </c>
      <c r="F73" s="45" t="str">
        <f t="shared" ca="1" si="14"/>
        <v/>
      </c>
      <c r="G73" s="45" t="str">
        <f t="shared" ref="G73:M82" ca="1" si="15">IF(ISNA(VLOOKUP($A73,INDIRECT("'"&amp;G$2&amp;"'!$g$2:$h$40"),2,FALSE)),"",VLOOKUP($A73,INDIRECT("'"&amp;G$2&amp;"'!$g$2:$h$40"),2,FALSE))</f>
        <v/>
      </c>
      <c r="H73" s="45" t="str">
        <f t="shared" ca="1" si="15"/>
        <v/>
      </c>
      <c r="I73" s="45" t="str">
        <f t="shared" ca="1" si="15"/>
        <v/>
      </c>
      <c r="J73" s="45" t="str">
        <f t="shared" ca="1" si="15"/>
        <v/>
      </c>
      <c r="K73" s="45" t="str">
        <f t="shared" ca="1" si="15"/>
        <v/>
      </c>
      <c r="L73" s="45" t="str">
        <f t="shared" ca="1" si="15"/>
        <v/>
      </c>
      <c r="M73" s="45" t="str">
        <f t="shared" ca="1" si="15"/>
        <v/>
      </c>
      <c r="N73" s="108">
        <f ca="1">IF(COUNT(B73:M73)&gt;8,SUM(LARGE(B73:M73,{1,2,3,4,5,6,7,8})),SUM(B73:M73))</f>
        <v>0</v>
      </c>
    </row>
    <row r="74" spans="1:14" x14ac:dyDescent="0.2">
      <c r="A74" s="47" t="s">
        <v>150</v>
      </c>
      <c r="B74" s="45" t="str">
        <f t="shared" ca="1" si="14"/>
        <v/>
      </c>
      <c r="C74" s="45" t="str">
        <f t="shared" ca="1" si="14"/>
        <v/>
      </c>
      <c r="D74" s="45" t="str">
        <f t="shared" ca="1" si="14"/>
        <v/>
      </c>
      <c r="E74" s="45" t="str">
        <f t="shared" ca="1" si="14"/>
        <v/>
      </c>
      <c r="F74" s="45" t="str">
        <f t="shared" ca="1" si="14"/>
        <v/>
      </c>
      <c r="G74" s="45" t="str">
        <f t="shared" ca="1" si="15"/>
        <v/>
      </c>
      <c r="H74" s="45" t="str">
        <f t="shared" ca="1" si="15"/>
        <v/>
      </c>
      <c r="I74" s="45" t="str">
        <f t="shared" ca="1" si="15"/>
        <v/>
      </c>
      <c r="J74" s="45" t="str">
        <f t="shared" ca="1" si="15"/>
        <v/>
      </c>
      <c r="K74" s="45" t="str">
        <f t="shared" ca="1" si="15"/>
        <v/>
      </c>
      <c r="L74" s="45" t="str">
        <f t="shared" ca="1" si="15"/>
        <v/>
      </c>
      <c r="M74" s="45" t="str">
        <f t="shared" ca="1" si="15"/>
        <v/>
      </c>
      <c r="N74" s="108">
        <f ca="1">IF(COUNT(B74:M74)&gt;8,SUM(LARGE(B74:M74,{1,2,3,4,5,6,7,8})),SUM(B74:M74))</f>
        <v>0</v>
      </c>
    </row>
    <row r="75" spans="1:14" x14ac:dyDescent="0.2">
      <c r="A75" s="44" t="s">
        <v>187</v>
      </c>
      <c r="B75" s="45" t="str">
        <f t="shared" ca="1" si="14"/>
        <v/>
      </c>
      <c r="C75" s="45" t="str">
        <f t="shared" ca="1" si="14"/>
        <v/>
      </c>
      <c r="D75" s="45" t="str">
        <f t="shared" ca="1" si="14"/>
        <v/>
      </c>
      <c r="E75" s="45" t="str">
        <f t="shared" ca="1" si="14"/>
        <v/>
      </c>
      <c r="F75" s="45" t="str">
        <f t="shared" ca="1" si="14"/>
        <v/>
      </c>
      <c r="G75" s="45" t="str">
        <f t="shared" ca="1" si="15"/>
        <v/>
      </c>
      <c r="H75" s="45" t="str">
        <f t="shared" ca="1" si="15"/>
        <v/>
      </c>
      <c r="I75" s="45" t="str">
        <f t="shared" ca="1" si="15"/>
        <v/>
      </c>
      <c r="J75" s="45" t="str">
        <f t="shared" ca="1" si="15"/>
        <v/>
      </c>
      <c r="K75" s="45" t="str">
        <f t="shared" ca="1" si="15"/>
        <v/>
      </c>
      <c r="L75" s="45" t="str">
        <f t="shared" ca="1" si="15"/>
        <v/>
      </c>
      <c r="M75" s="45" t="str">
        <f t="shared" ca="1" si="15"/>
        <v/>
      </c>
      <c r="N75" s="108">
        <f ca="1">IF(COUNT(B75:M75)&gt;8,SUM(LARGE(B75:M75,{1,2,3,4,5,6,7,8})),SUM(B75:M75))</f>
        <v>0</v>
      </c>
    </row>
    <row r="76" spans="1:14" x14ac:dyDescent="0.2">
      <c r="A76" s="44" t="s">
        <v>204</v>
      </c>
      <c r="B76" s="45" t="str">
        <f t="shared" ca="1" si="14"/>
        <v/>
      </c>
      <c r="C76" s="45" t="str">
        <f t="shared" ca="1" si="14"/>
        <v/>
      </c>
      <c r="D76" s="45" t="str">
        <f t="shared" ca="1" si="14"/>
        <v/>
      </c>
      <c r="E76" s="45" t="str">
        <f t="shared" ca="1" si="14"/>
        <v/>
      </c>
      <c r="F76" s="45" t="str">
        <f t="shared" ca="1" si="14"/>
        <v/>
      </c>
      <c r="G76" s="45" t="str">
        <f t="shared" ca="1" si="15"/>
        <v/>
      </c>
      <c r="H76" s="45" t="str">
        <f t="shared" ca="1" si="15"/>
        <v/>
      </c>
      <c r="I76" s="45" t="str">
        <f t="shared" ca="1" si="15"/>
        <v/>
      </c>
      <c r="J76" s="45" t="str">
        <f t="shared" ca="1" si="15"/>
        <v/>
      </c>
      <c r="K76" s="45" t="str">
        <f t="shared" ca="1" si="15"/>
        <v/>
      </c>
      <c r="L76" s="45" t="str">
        <f t="shared" ca="1" si="15"/>
        <v/>
      </c>
      <c r="M76" s="45" t="str">
        <f t="shared" ca="1" si="15"/>
        <v/>
      </c>
      <c r="N76" s="108">
        <f ca="1">IF(COUNT(B76:M76)&gt;8,SUM(LARGE(B76:M76,{1,2,3,4,5,6,7,8})),SUM(B76:M76))</f>
        <v>0</v>
      </c>
    </row>
    <row r="77" spans="1:14" x14ac:dyDescent="0.2">
      <c r="A77" s="55" t="s">
        <v>180</v>
      </c>
      <c r="B77" s="45" t="str">
        <f t="shared" ca="1" si="14"/>
        <v/>
      </c>
      <c r="C77" s="45" t="str">
        <f t="shared" ca="1" si="14"/>
        <v/>
      </c>
      <c r="D77" s="45" t="str">
        <f t="shared" ca="1" si="14"/>
        <v/>
      </c>
      <c r="E77" s="45" t="str">
        <f t="shared" ca="1" si="14"/>
        <v/>
      </c>
      <c r="F77" s="45" t="str">
        <f t="shared" ca="1" si="14"/>
        <v/>
      </c>
      <c r="G77" s="45" t="str">
        <f t="shared" ca="1" si="15"/>
        <v/>
      </c>
      <c r="H77" s="45" t="str">
        <f t="shared" ca="1" si="15"/>
        <v/>
      </c>
      <c r="I77" s="45" t="str">
        <f t="shared" ca="1" si="15"/>
        <v/>
      </c>
      <c r="J77" s="45" t="str">
        <f t="shared" ca="1" si="15"/>
        <v/>
      </c>
      <c r="K77" s="45" t="str">
        <f t="shared" ca="1" si="15"/>
        <v/>
      </c>
      <c r="L77" s="45" t="str">
        <f t="shared" ca="1" si="15"/>
        <v/>
      </c>
      <c r="M77" s="45" t="str">
        <f t="shared" ca="1" si="15"/>
        <v/>
      </c>
      <c r="N77" s="108">
        <f ca="1">IF(COUNT(B77:M77)&gt;8,SUM(LARGE(B77:M77,{1,2,3,4,5,6,7,8})),SUM(B77:M77))</f>
        <v>0</v>
      </c>
    </row>
    <row r="78" spans="1:14" x14ac:dyDescent="0.2">
      <c r="A78" s="49" t="s">
        <v>201</v>
      </c>
      <c r="B78" s="45" t="str">
        <f t="shared" ca="1" si="14"/>
        <v/>
      </c>
      <c r="C78" s="45" t="str">
        <f t="shared" ca="1" si="14"/>
        <v/>
      </c>
      <c r="D78" s="45" t="str">
        <f t="shared" ca="1" si="14"/>
        <v/>
      </c>
      <c r="E78" s="45" t="str">
        <f t="shared" ca="1" si="14"/>
        <v/>
      </c>
      <c r="F78" s="45" t="str">
        <f t="shared" ca="1" si="14"/>
        <v/>
      </c>
      <c r="G78" s="45" t="str">
        <f t="shared" ca="1" si="15"/>
        <v/>
      </c>
      <c r="H78" s="45" t="str">
        <f t="shared" ca="1" si="15"/>
        <v/>
      </c>
      <c r="I78" s="45" t="str">
        <f t="shared" ca="1" si="15"/>
        <v/>
      </c>
      <c r="J78" s="45" t="str">
        <f t="shared" ca="1" si="15"/>
        <v/>
      </c>
      <c r="K78" s="45" t="str">
        <f t="shared" ca="1" si="15"/>
        <v/>
      </c>
      <c r="L78" s="45" t="str">
        <f t="shared" ca="1" si="15"/>
        <v/>
      </c>
      <c r="M78" s="45" t="str">
        <f t="shared" ca="1" si="15"/>
        <v/>
      </c>
      <c r="N78" s="108">
        <f ca="1">IF(COUNT(B78:M78)&gt;8,SUM(LARGE(B78:M78,{1,2,3,4,5,6,7,8})),SUM(B78:M78))</f>
        <v>0</v>
      </c>
    </row>
    <row r="79" spans="1:14" x14ac:dyDescent="0.2">
      <c r="A79" s="49" t="s">
        <v>127</v>
      </c>
      <c r="B79" s="45" t="str">
        <f t="shared" ca="1" si="14"/>
        <v/>
      </c>
      <c r="C79" s="45" t="str">
        <f t="shared" ca="1" si="14"/>
        <v/>
      </c>
      <c r="D79" s="45" t="str">
        <f t="shared" ca="1" si="14"/>
        <v/>
      </c>
      <c r="E79" s="45" t="str">
        <f t="shared" ca="1" si="14"/>
        <v/>
      </c>
      <c r="F79" s="45" t="str">
        <f t="shared" ca="1" si="14"/>
        <v/>
      </c>
      <c r="G79" s="45" t="str">
        <f t="shared" ca="1" si="15"/>
        <v/>
      </c>
      <c r="H79" s="45" t="str">
        <f t="shared" ca="1" si="15"/>
        <v/>
      </c>
      <c r="I79" s="45" t="str">
        <f t="shared" ca="1" si="15"/>
        <v/>
      </c>
      <c r="J79" s="45" t="str">
        <f t="shared" ca="1" si="15"/>
        <v/>
      </c>
      <c r="K79" s="45" t="str">
        <f t="shared" ca="1" si="15"/>
        <v/>
      </c>
      <c r="L79" s="45" t="str">
        <f t="shared" ca="1" si="15"/>
        <v/>
      </c>
      <c r="M79" s="45" t="str">
        <f t="shared" ca="1" si="15"/>
        <v/>
      </c>
      <c r="N79" s="108">
        <f ca="1">IF(COUNT(B79:M79)&gt;8,SUM(LARGE(B79:M79,{1,2,3,4,5,6,7,8})),SUM(B79:M79))</f>
        <v>0</v>
      </c>
    </row>
    <row r="80" spans="1:14" x14ac:dyDescent="0.2">
      <c r="A80" s="47" t="s">
        <v>135</v>
      </c>
      <c r="B80" s="45" t="str">
        <f t="shared" ca="1" si="14"/>
        <v/>
      </c>
      <c r="C80" s="45" t="str">
        <f t="shared" ca="1" si="14"/>
        <v/>
      </c>
      <c r="D80" s="45" t="str">
        <f t="shared" ca="1" si="14"/>
        <v/>
      </c>
      <c r="E80" s="45" t="str">
        <f t="shared" ca="1" si="14"/>
        <v/>
      </c>
      <c r="F80" s="45" t="str">
        <f t="shared" ca="1" si="14"/>
        <v/>
      </c>
      <c r="G80" s="45" t="str">
        <f t="shared" ca="1" si="15"/>
        <v/>
      </c>
      <c r="H80" s="45" t="str">
        <f t="shared" ca="1" si="15"/>
        <v/>
      </c>
      <c r="I80" s="45" t="str">
        <f t="shared" ca="1" si="15"/>
        <v/>
      </c>
      <c r="J80" s="45" t="str">
        <f t="shared" ca="1" si="15"/>
        <v/>
      </c>
      <c r="K80" s="45" t="str">
        <f t="shared" ca="1" si="15"/>
        <v/>
      </c>
      <c r="L80" s="45" t="str">
        <f t="shared" ca="1" si="15"/>
        <v/>
      </c>
      <c r="M80" s="45" t="str">
        <f t="shared" ca="1" si="15"/>
        <v/>
      </c>
      <c r="N80" s="108">
        <f ca="1">IF(COUNT(B80:M80)&gt;8,SUM(LARGE(B80:M80,{1,2,3,4,5,6,7,8})),SUM(B80:M80))</f>
        <v>0</v>
      </c>
    </row>
    <row r="81" spans="1:14" x14ac:dyDescent="0.2">
      <c r="A81" s="44" t="s">
        <v>168</v>
      </c>
      <c r="B81" s="45" t="str">
        <f t="shared" ca="1" si="14"/>
        <v/>
      </c>
      <c r="C81" s="45" t="str">
        <f t="shared" ca="1" si="14"/>
        <v/>
      </c>
      <c r="D81" s="45" t="str">
        <f t="shared" ca="1" si="14"/>
        <v/>
      </c>
      <c r="E81" s="45" t="str">
        <f t="shared" ca="1" si="14"/>
        <v/>
      </c>
      <c r="F81" s="45" t="str">
        <f t="shared" ca="1" si="14"/>
        <v/>
      </c>
      <c r="G81" s="45" t="str">
        <f t="shared" ca="1" si="15"/>
        <v/>
      </c>
      <c r="H81" s="45" t="str">
        <f t="shared" ca="1" si="15"/>
        <v/>
      </c>
      <c r="I81" s="45" t="str">
        <f t="shared" ca="1" si="15"/>
        <v/>
      </c>
      <c r="J81" s="45" t="str">
        <f t="shared" ca="1" si="15"/>
        <v/>
      </c>
      <c r="K81" s="45" t="str">
        <f t="shared" ca="1" si="15"/>
        <v/>
      </c>
      <c r="L81" s="45" t="str">
        <f t="shared" ca="1" si="15"/>
        <v/>
      </c>
      <c r="M81" s="45" t="str">
        <f t="shared" ca="1" si="15"/>
        <v/>
      </c>
      <c r="N81" s="108">
        <f ca="1">IF(COUNT(B81:M81)&gt;8,SUM(LARGE(B81:M81,{1,2,3,4,5,6,7,8})),SUM(B81:M81))</f>
        <v>0</v>
      </c>
    </row>
    <row r="82" spans="1:14" x14ac:dyDescent="0.2">
      <c r="A82" s="47" t="s">
        <v>148</v>
      </c>
      <c r="B82" s="45" t="str">
        <f t="shared" ca="1" si="14"/>
        <v/>
      </c>
      <c r="C82" s="45" t="str">
        <f t="shared" ca="1" si="14"/>
        <v/>
      </c>
      <c r="D82" s="45" t="str">
        <f t="shared" ca="1" si="14"/>
        <v/>
      </c>
      <c r="E82" s="45" t="str">
        <f t="shared" ca="1" si="14"/>
        <v/>
      </c>
      <c r="F82" s="45" t="str">
        <f t="shared" ca="1" si="14"/>
        <v/>
      </c>
      <c r="G82" s="45" t="str">
        <f t="shared" ca="1" si="15"/>
        <v/>
      </c>
      <c r="H82" s="45" t="str">
        <f t="shared" ca="1" si="15"/>
        <v/>
      </c>
      <c r="I82" s="45" t="str">
        <f t="shared" ca="1" si="15"/>
        <v/>
      </c>
      <c r="J82" s="45" t="str">
        <f t="shared" ca="1" si="15"/>
        <v/>
      </c>
      <c r="K82" s="45" t="str">
        <f t="shared" ca="1" si="15"/>
        <v/>
      </c>
      <c r="L82" s="45" t="str">
        <f t="shared" ca="1" si="15"/>
        <v/>
      </c>
      <c r="M82" s="45" t="str">
        <f t="shared" ca="1" si="15"/>
        <v/>
      </c>
      <c r="N82" s="108">
        <f ca="1">IF(COUNT(B82:M82)&gt;8,SUM(LARGE(B82:M82,{1,2,3,4,5,6,7,8})),SUM(B82:M82))</f>
        <v>0</v>
      </c>
    </row>
    <row r="83" spans="1:14" x14ac:dyDescent="0.2">
      <c r="A83" s="47" t="s">
        <v>128</v>
      </c>
      <c r="B83" s="45" t="str">
        <f t="shared" ref="B83:F92" ca="1" si="16">IF(ISNA(VLOOKUP($A83,INDIRECT("'"&amp;B$2&amp;"'!$i$2:$k$40"),2,FALSE)),"",VLOOKUP($A83,INDIRECT("'"&amp;B$2&amp;"'!$i$2:$k$40"),2,FALSE))</f>
        <v/>
      </c>
      <c r="C83" s="45" t="str">
        <f t="shared" ca="1" si="16"/>
        <v/>
      </c>
      <c r="D83" s="45" t="str">
        <f t="shared" ca="1" si="16"/>
        <v/>
      </c>
      <c r="E83" s="45" t="str">
        <f t="shared" ca="1" si="16"/>
        <v/>
      </c>
      <c r="F83" s="45" t="str">
        <f t="shared" ca="1" si="16"/>
        <v/>
      </c>
      <c r="G83" s="45" t="str">
        <f t="shared" ref="G83:M93" ca="1" si="17">IF(ISNA(VLOOKUP($A83,INDIRECT("'"&amp;G$2&amp;"'!$g$2:$h$40"),2,FALSE)),"",VLOOKUP($A83,INDIRECT("'"&amp;G$2&amp;"'!$g$2:$h$40"),2,FALSE))</f>
        <v/>
      </c>
      <c r="H83" s="45" t="str">
        <f t="shared" ca="1" si="17"/>
        <v/>
      </c>
      <c r="I83" s="45" t="str">
        <f t="shared" ca="1" si="17"/>
        <v/>
      </c>
      <c r="J83" s="45" t="str">
        <f t="shared" ca="1" si="17"/>
        <v/>
      </c>
      <c r="K83" s="45" t="str">
        <f t="shared" ca="1" si="17"/>
        <v/>
      </c>
      <c r="L83" s="45" t="str">
        <f t="shared" ca="1" si="17"/>
        <v/>
      </c>
      <c r="M83" s="45" t="str">
        <f t="shared" ca="1" si="17"/>
        <v/>
      </c>
      <c r="N83" s="108">
        <f ca="1">IF(COUNT(B83:M83)&gt;8,SUM(LARGE(B83:M83,{1,2,3,4,5,6,7,8})),SUM(B83:M83))</f>
        <v>0</v>
      </c>
    </row>
    <row r="84" spans="1:14" x14ac:dyDescent="0.2">
      <c r="A84" s="44" t="s">
        <v>117</v>
      </c>
      <c r="B84" s="45" t="str">
        <f t="shared" ca="1" si="16"/>
        <v/>
      </c>
      <c r="C84" s="45" t="str">
        <f t="shared" ca="1" si="16"/>
        <v/>
      </c>
      <c r="D84" s="45" t="str">
        <f t="shared" ca="1" si="16"/>
        <v/>
      </c>
      <c r="E84" s="45" t="str">
        <f t="shared" ca="1" si="16"/>
        <v/>
      </c>
      <c r="F84" s="45" t="str">
        <f t="shared" ca="1" si="16"/>
        <v/>
      </c>
      <c r="G84" s="45" t="str">
        <f t="shared" ca="1" si="17"/>
        <v/>
      </c>
      <c r="H84" s="45" t="str">
        <f t="shared" ca="1" si="17"/>
        <v/>
      </c>
      <c r="I84" s="45" t="str">
        <f t="shared" ca="1" si="17"/>
        <v/>
      </c>
      <c r="J84" s="45" t="str">
        <f t="shared" ca="1" si="17"/>
        <v/>
      </c>
      <c r="K84" s="45" t="str">
        <f t="shared" ca="1" si="17"/>
        <v/>
      </c>
      <c r="L84" s="45" t="str">
        <f t="shared" ca="1" si="17"/>
        <v/>
      </c>
      <c r="M84" s="45" t="str">
        <f t="shared" ca="1" si="17"/>
        <v/>
      </c>
      <c r="N84" s="108">
        <f ca="1">IF(COUNT(B84:M84)&gt;8,SUM(LARGE(B84:M84,{1,2,3,4,5,6,7,8})),SUM(B84:M84))</f>
        <v>0</v>
      </c>
    </row>
    <row r="85" spans="1:14" x14ac:dyDescent="0.2">
      <c r="A85" s="44" t="s">
        <v>199</v>
      </c>
      <c r="B85" s="45" t="str">
        <f t="shared" ca="1" si="16"/>
        <v/>
      </c>
      <c r="C85" s="45" t="str">
        <f t="shared" ca="1" si="16"/>
        <v/>
      </c>
      <c r="D85" s="45" t="str">
        <f t="shared" ca="1" si="16"/>
        <v/>
      </c>
      <c r="E85" s="45" t="str">
        <f t="shared" ca="1" si="16"/>
        <v/>
      </c>
      <c r="F85" s="45" t="str">
        <f t="shared" ca="1" si="16"/>
        <v/>
      </c>
      <c r="G85" s="45" t="str">
        <f t="shared" ca="1" si="17"/>
        <v/>
      </c>
      <c r="H85" s="45" t="str">
        <f t="shared" ca="1" si="17"/>
        <v/>
      </c>
      <c r="I85" s="45" t="str">
        <f t="shared" ca="1" si="17"/>
        <v/>
      </c>
      <c r="J85" s="45" t="str">
        <f t="shared" ca="1" si="17"/>
        <v/>
      </c>
      <c r="K85" s="45" t="str">
        <f t="shared" ca="1" si="17"/>
        <v/>
      </c>
      <c r="L85" s="45" t="str">
        <f t="shared" ca="1" si="17"/>
        <v/>
      </c>
      <c r="M85" s="45" t="str">
        <f t="shared" ca="1" si="17"/>
        <v/>
      </c>
      <c r="N85" s="108">
        <f ca="1">IF(COUNT(B85:M85)&gt;8,SUM(LARGE(B85:M85,{1,2,3,4,5,6,7,8})),SUM(B85:M85))</f>
        <v>0</v>
      </c>
    </row>
    <row r="86" spans="1:14" x14ac:dyDescent="0.2">
      <c r="A86" s="44" t="s">
        <v>181</v>
      </c>
      <c r="B86" s="45" t="str">
        <f t="shared" ca="1" si="16"/>
        <v/>
      </c>
      <c r="C86" s="45" t="str">
        <f t="shared" ca="1" si="16"/>
        <v/>
      </c>
      <c r="D86" s="45" t="str">
        <f t="shared" ca="1" si="16"/>
        <v/>
      </c>
      <c r="E86" s="45" t="str">
        <f t="shared" ca="1" si="16"/>
        <v/>
      </c>
      <c r="F86" s="45" t="str">
        <f t="shared" ca="1" si="16"/>
        <v/>
      </c>
      <c r="G86" s="45" t="str">
        <f t="shared" ca="1" si="17"/>
        <v/>
      </c>
      <c r="H86" s="45" t="str">
        <f t="shared" ca="1" si="17"/>
        <v/>
      </c>
      <c r="I86" s="45" t="str">
        <f t="shared" ca="1" si="17"/>
        <v/>
      </c>
      <c r="J86" s="45" t="str">
        <f t="shared" ca="1" si="17"/>
        <v/>
      </c>
      <c r="K86" s="45" t="str">
        <f t="shared" ca="1" si="17"/>
        <v/>
      </c>
      <c r="L86" s="45" t="str">
        <f t="shared" ca="1" si="17"/>
        <v/>
      </c>
      <c r="M86" s="45" t="str">
        <f t="shared" ca="1" si="17"/>
        <v/>
      </c>
      <c r="N86" s="108">
        <f ca="1">IF(COUNT(B86:M86)&gt;8,SUM(LARGE(B86:M86,{1,2,3,4,5,6,7,8})),SUM(B86:M86))</f>
        <v>0</v>
      </c>
    </row>
    <row r="87" spans="1:14" x14ac:dyDescent="0.2">
      <c r="A87" s="47" t="s">
        <v>124</v>
      </c>
      <c r="B87" s="45" t="str">
        <f t="shared" ca="1" si="16"/>
        <v/>
      </c>
      <c r="C87" s="45" t="str">
        <f t="shared" ca="1" si="16"/>
        <v/>
      </c>
      <c r="D87" s="45" t="str">
        <f t="shared" ca="1" si="16"/>
        <v/>
      </c>
      <c r="E87" s="45" t="str">
        <f t="shared" ca="1" si="16"/>
        <v/>
      </c>
      <c r="F87" s="45" t="str">
        <f t="shared" ca="1" si="16"/>
        <v/>
      </c>
      <c r="G87" s="45" t="str">
        <f t="shared" ca="1" si="17"/>
        <v/>
      </c>
      <c r="H87" s="45" t="str">
        <f t="shared" ca="1" si="17"/>
        <v/>
      </c>
      <c r="I87" s="45" t="str">
        <f t="shared" ca="1" si="17"/>
        <v/>
      </c>
      <c r="J87" s="45" t="str">
        <f t="shared" ca="1" si="17"/>
        <v/>
      </c>
      <c r="K87" s="45" t="str">
        <f t="shared" ca="1" si="17"/>
        <v/>
      </c>
      <c r="L87" s="45" t="str">
        <f t="shared" ca="1" si="17"/>
        <v/>
      </c>
      <c r="M87" s="45" t="str">
        <f t="shared" ca="1" si="17"/>
        <v/>
      </c>
      <c r="N87" s="108">
        <f ca="1">IF(COUNT(B87:M87)&gt;8,SUM(LARGE(B87:M87,{1,2,3,4,5,6,7,8})),SUM(B87:M87))</f>
        <v>0</v>
      </c>
    </row>
    <row r="88" spans="1:14" x14ac:dyDescent="0.2">
      <c r="A88" s="44" t="s">
        <v>138</v>
      </c>
      <c r="B88" s="45" t="str">
        <f t="shared" ca="1" si="16"/>
        <v/>
      </c>
      <c r="C88" s="45" t="str">
        <f t="shared" ca="1" si="16"/>
        <v/>
      </c>
      <c r="D88" s="45" t="str">
        <f t="shared" ca="1" si="16"/>
        <v/>
      </c>
      <c r="E88" s="45" t="str">
        <f t="shared" ca="1" si="16"/>
        <v/>
      </c>
      <c r="F88" s="45" t="str">
        <f t="shared" ca="1" si="16"/>
        <v/>
      </c>
      <c r="G88" s="45" t="str">
        <f t="shared" ca="1" si="17"/>
        <v/>
      </c>
      <c r="H88" s="45" t="str">
        <f t="shared" ca="1" si="17"/>
        <v/>
      </c>
      <c r="I88" s="45" t="str">
        <f t="shared" ca="1" si="17"/>
        <v/>
      </c>
      <c r="J88" s="45" t="str">
        <f t="shared" ca="1" si="17"/>
        <v/>
      </c>
      <c r="K88" s="45" t="str">
        <f t="shared" ca="1" si="17"/>
        <v/>
      </c>
      <c r="L88" s="45" t="str">
        <f t="shared" ca="1" si="17"/>
        <v/>
      </c>
      <c r="M88" s="45" t="str">
        <f t="shared" ca="1" si="17"/>
        <v/>
      </c>
      <c r="N88" s="108">
        <f ca="1">IF(COUNT(B88:M88)&gt;8,SUM(LARGE(B88:M88,{1,2,3,4,5,6,7,8})),SUM(B88:M88))</f>
        <v>0</v>
      </c>
    </row>
    <row r="89" spans="1:14" x14ac:dyDescent="0.2">
      <c r="A89" s="49" t="s">
        <v>164</v>
      </c>
      <c r="B89" s="45" t="str">
        <f t="shared" ca="1" si="16"/>
        <v/>
      </c>
      <c r="C89" s="45" t="str">
        <f t="shared" ca="1" si="16"/>
        <v/>
      </c>
      <c r="D89" s="45" t="str">
        <f t="shared" ca="1" si="16"/>
        <v/>
      </c>
      <c r="E89" s="45" t="str">
        <f t="shared" ca="1" si="16"/>
        <v/>
      </c>
      <c r="F89" s="45" t="str">
        <f t="shared" ca="1" si="16"/>
        <v/>
      </c>
      <c r="G89" s="45" t="str">
        <f t="shared" ca="1" si="17"/>
        <v/>
      </c>
      <c r="H89" s="45" t="str">
        <f t="shared" ca="1" si="17"/>
        <v/>
      </c>
      <c r="I89" s="45" t="str">
        <f t="shared" ca="1" si="17"/>
        <v/>
      </c>
      <c r="J89" s="45" t="str">
        <f t="shared" ca="1" si="17"/>
        <v/>
      </c>
      <c r="K89" s="45" t="str">
        <f t="shared" ca="1" si="17"/>
        <v/>
      </c>
      <c r="L89" s="45" t="str">
        <f t="shared" ca="1" si="17"/>
        <v/>
      </c>
      <c r="M89" s="45" t="str">
        <f t="shared" ca="1" si="17"/>
        <v/>
      </c>
      <c r="N89" s="108">
        <f ca="1">IF(COUNT(B89:M89)&gt;8,SUM(LARGE(B89:M89,{1,2,3,4,5,6,7,8})),SUM(B89:M89))</f>
        <v>0</v>
      </c>
    </row>
    <row r="90" spans="1:14" x14ac:dyDescent="0.2">
      <c r="A90" s="44" t="s">
        <v>177</v>
      </c>
      <c r="B90" s="45" t="str">
        <f t="shared" ca="1" si="16"/>
        <v/>
      </c>
      <c r="C90" s="45" t="str">
        <f t="shared" ca="1" si="16"/>
        <v/>
      </c>
      <c r="D90" s="45" t="str">
        <f t="shared" ca="1" si="16"/>
        <v/>
      </c>
      <c r="E90" s="45" t="str">
        <f t="shared" ca="1" si="16"/>
        <v/>
      </c>
      <c r="F90" s="45" t="str">
        <f t="shared" ca="1" si="16"/>
        <v/>
      </c>
      <c r="G90" s="45" t="str">
        <f t="shared" ca="1" si="17"/>
        <v/>
      </c>
      <c r="H90" s="45" t="str">
        <f t="shared" ca="1" si="17"/>
        <v/>
      </c>
      <c r="I90" s="45" t="str">
        <f t="shared" ca="1" si="17"/>
        <v/>
      </c>
      <c r="J90" s="45" t="str">
        <f t="shared" ca="1" si="17"/>
        <v/>
      </c>
      <c r="K90" s="45" t="str">
        <f t="shared" ca="1" si="17"/>
        <v/>
      </c>
      <c r="L90" s="45" t="str">
        <f t="shared" ca="1" si="17"/>
        <v/>
      </c>
      <c r="M90" s="45" t="str">
        <f t="shared" ca="1" si="17"/>
        <v/>
      </c>
      <c r="N90" s="108">
        <f ca="1">IF(COUNT(B90:M90)&gt;8,SUM(LARGE(B90:M90,{1,2,3,4,5,6,7,8})),SUM(B90:M90))</f>
        <v>0</v>
      </c>
    </row>
    <row r="91" spans="1:14" x14ac:dyDescent="0.2">
      <c r="A91" s="44" t="s">
        <v>137</v>
      </c>
      <c r="B91" s="45" t="str">
        <f t="shared" ca="1" si="16"/>
        <v/>
      </c>
      <c r="C91" s="45" t="str">
        <f t="shared" ca="1" si="16"/>
        <v/>
      </c>
      <c r="D91" s="45" t="str">
        <f t="shared" ca="1" si="16"/>
        <v/>
      </c>
      <c r="E91" s="45" t="str">
        <f t="shared" ca="1" si="16"/>
        <v/>
      </c>
      <c r="F91" s="45" t="str">
        <f t="shared" ca="1" si="16"/>
        <v/>
      </c>
      <c r="G91" s="45" t="str">
        <f t="shared" ca="1" si="17"/>
        <v/>
      </c>
      <c r="H91" s="45" t="str">
        <f t="shared" ca="1" si="17"/>
        <v/>
      </c>
      <c r="I91" s="45" t="str">
        <f t="shared" ca="1" si="17"/>
        <v/>
      </c>
      <c r="J91" s="45" t="str">
        <f t="shared" ca="1" si="17"/>
        <v/>
      </c>
      <c r="K91" s="45" t="str">
        <f t="shared" ca="1" si="17"/>
        <v/>
      </c>
      <c r="L91" s="45" t="str">
        <f t="shared" ca="1" si="17"/>
        <v/>
      </c>
      <c r="M91" s="45" t="str">
        <f t="shared" ca="1" si="17"/>
        <v/>
      </c>
      <c r="N91" s="108">
        <f ca="1">IF(COUNT(B91:M91)&gt;8,SUM(LARGE(B91:M91,{1,2,3,4,5,6,7,8})),SUM(B91:M91))</f>
        <v>0</v>
      </c>
    </row>
    <row r="92" spans="1:14" x14ac:dyDescent="0.2">
      <c r="A92" s="47" t="s">
        <v>159</v>
      </c>
      <c r="B92" s="45" t="str">
        <f t="shared" ca="1" si="16"/>
        <v/>
      </c>
      <c r="C92" s="45" t="str">
        <f t="shared" ca="1" si="16"/>
        <v/>
      </c>
      <c r="D92" s="45" t="str">
        <f t="shared" ca="1" si="16"/>
        <v/>
      </c>
      <c r="E92" s="45" t="str">
        <f t="shared" ca="1" si="16"/>
        <v/>
      </c>
      <c r="F92" s="45" t="str">
        <f t="shared" ca="1" si="16"/>
        <v/>
      </c>
      <c r="G92" s="45" t="str">
        <f t="shared" ca="1" si="17"/>
        <v/>
      </c>
      <c r="H92" s="45" t="str">
        <f t="shared" ca="1" si="17"/>
        <v/>
      </c>
      <c r="I92" s="45" t="str">
        <f t="shared" ca="1" si="17"/>
        <v/>
      </c>
      <c r="J92" s="45" t="str">
        <f t="shared" ca="1" si="17"/>
        <v/>
      </c>
      <c r="K92" s="45" t="str">
        <f t="shared" ca="1" si="17"/>
        <v/>
      </c>
      <c r="L92" s="45" t="str">
        <f t="shared" ca="1" si="17"/>
        <v/>
      </c>
      <c r="M92" s="45" t="str">
        <f t="shared" ca="1" si="17"/>
        <v/>
      </c>
      <c r="N92" s="108">
        <f ca="1">IF(COUNT(B92:M92)&gt;8,SUM(LARGE(B92:M92,{1,2,3,4,5,6,7,8})),SUM(B92:M92))</f>
        <v>0</v>
      </c>
    </row>
    <row r="93" spans="1:14" x14ac:dyDescent="0.2">
      <c r="A93" s="44" t="s">
        <v>120</v>
      </c>
      <c r="B93" s="45" t="str">
        <f t="shared" ref="B93:F102" ca="1" si="18">IF(ISNA(VLOOKUP($A93,INDIRECT("'"&amp;B$2&amp;"'!$i$2:$k$40"),2,FALSE)),"",VLOOKUP($A93,INDIRECT("'"&amp;B$2&amp;"'!$i$2:$k$40"),2,FALSE))</f>
        <v/>
      </c>
      <c r="C93" s="45" t="str">
        <f t="shared" ca="1" si="18"/>
        <v/>
      </c>
      <c r="D93" s="45" t="str">
        <f t="shared" ca="1" si="18"/>
        <v/>
      </c>
      <c r="E93" s="45" t="str">
        <f t="shared" ca="1" si="18"/>
        <v/>
      </c>
      <c r="F93" s="45" t="str">
        <f t="shared" ca="1" si="18"/>
        <v/>
      </c>
      <c r="G93" s="45" t="str">
        <f t="shared" ca="1" si="17"/>
        <v/>
      </c>
      <c r="H93" s="45" t="str">
        <f t="shared" ca="1" si="17"/>
        <v/>
      </c>
      <c r="I93" s="45" t="str">
        <f t="shared" ca="1" si="17"/>
        <v/>
      </c>
      <c r="J93" s="45" t="str">
        <f t="shared" ca="1" si="17"/>
        <v/>
      </c>
      <c r="K93" s="45" t="str">
        <f t="shared" ca="1" si="17"/>
        <v/>
      </c>
      <c r="L93" s="45" t="str">
        <f t="shared" ca="1" si="17"/>
        <v/>
      </c>
      <c r="M93" s="45" t="str">
        <f t="shared" ca="1" si="17"/>
        <v/>
      </c>
      <c r="N93" s="108">
        <f ca="1">IF(COUNT(B93:M93)&gt;8,SUM(LARGE(B93:M93,{1,2,3,4,5,6,7,8})),SUM(B93:M93))</f>
        <v>0</v>
      </c>
    </row>
    <row r="94" spans="1:14" x14ac:dyDescent="0.2">
      <c r="A94" s="47" t="s">
        <v>211</v>
      </c>
      <c r="B94" s="45" t="str">
        <f t="shared" ca="1" si="18"/>
        <v/>
      </c>
      <c r="C94" s="45" t="str">
        <f t="shared" ca="1" si="18"/>
        <v/>
      </c>
      <c r="D94" s="45" t="str">
        <f t="shared" ca="1" si="18"/>
        <v/>
      </c>
      <c r="E94" s="45" t="str">
        <f t="shared" ca="1" si="18"/>
        <v/>
      </c>
      <c r="F94" s="45" t="str">
        <f t="shared" ca="1" si="18"/>
        <v/>
      </c>
      <c r="G94" s="45"/>
      <c r="H94" s="45"/>
      <c r="I94" s="45"/>
      <c r="J94" s="45"/>
      <c r="K94" s="45"/>
      <c r="L94" s="45"/>
      <c r="M94" s="45"/>
      <c r="N94" s="108">
        <f ca="1">IF(COUNT(B94:M94)&gt;8,SUM(LARGE(B94:M94,{1,2,3,4,5,6,7,8})),SUM(B94:M94))</f>
        <v>0</v>
      </c>
    </row>
    <row r="95" spans="1:14" x14ac:dyDescent="0.2">
      <c r="A95" s="44" t="s">
        <v>118</v>
      </c>
      <c r="B95" s="45" t="str">
        <f t="shared" ca="1" si="18"/>
        <v/>
      </c>
      <c r="C95" s="45" t="str">
        <f t="shared" ca="1" si="18"/>
        <v/>
      </c>
      <c r="D95" s="45" t="str">
        <f t="shared" ca="1" si="18"/>
        <v/>
      </c>
      <c r="E95" s="45" t="str">
        <f t="shared" ca="1" si="18"/>
        <v/>
      </c>
      <c r="F95" s="45" t="str">
        <f t="shared" ca="1" si="18"/>
        <v/>
      </c>
      <c r="G95" s="45" t="str">
        <f t="shared" ref="G95:M99" ca="1" si="19">IF(ISNA(VLOOKUP($A95,INDIRECT("'"&amp;G$2&amp;"'!$g$2:$h$40"),2,FALSE)),"",VLOOKUP($A95,INDIRECT("'"&amp;G$2&amp;"'!$g$2:$h$40"),2,FALSE))</f>
        <v/>
      </c>
      <c r="H95" s="45" t="str">
        <f t="shared" ca="1" si="19"/>
        <v/>
      </c>
      <c r="I95" s="45" t="str">
        <f t="shared" ca="1" si="19"/>
        <v/>
      </c>
      <c r="J95" s="45" t="str">
        <f t="shared" ca="1" si="19"/>
        <v/>
      </c>
      <c r="K95" s="45" t="str">
        <f t="shared" ca="1" si="19"/>
        <v/>
      </c>
      <c r="L95" s="45" t="str">
        <f t="shared" ca="1" si="19"/>
        <v/>
      </c>
      <c r="M95" s="45" t="str">
        <f t="shared" ca="1" si="19"/>
        <v/>
      </c>
      <c r="N95" s="108">
        <f ca="1">IF(COUNT(B95:M95)&gt;8,SUM(LARGE(B95:M95,{1,2,3,4,5,6,7,8})),SUM(B95:M95))</f>
        <v>0</v>
      </c>
    </row>
    <row r="96" spans="1:14" x14ac:dyDescent="0.2">
      <c r="A96" s="44" t="s">
        <v>90</v>
      </c>
      <c r="B96" s="45" t="str">
        <f t="shared" ca="1" si="18"/>
        <v/>
      </c>
      <c r="C96" s="45" t="str">
        <f t="shared" ca="1" si="18"/>
        <v/>
      </c>
      <c r="D96" s="45" t="str">
        <f t="shared" ca="1" si="18"/>
        <v/>
      </c>
      <c r="E96" s="45" t="str">
        <f t="shared" ca="1" si="18"/>
        <v/>
      </c>
      <c r="F96" s="45" t="str">
        <f t="shared" ca="1" si="18"/>
        <v/>
      </c>
      <c r="G96" s="45" t="str">
        <f t="shared" ca="1" si="19"/>
        <v/>
      </c>
      <c r="H96" s="45" t="str">
        <f t="shared" ca="1" si="19"/>
        <v/>
      </c>
      <c r="I96" s="45" t="str">
        <f t="shared" ca="1" si="19"/>
        <v/>
      </c>
      <c r="J96" s="45" t="str">
        <f t="shared" ca="1" si="19"/>
        <v/>
      </c>
      <c r="K96" s="45" t="str">
        <f t="shared" ca="1" si="19"/>
        <v/>
      </c>
      <c r="L96" s="45" t="str">
        <f t="shared" ca="1" si="19"/>
        <v/>
      </c>
      <c r="M96" s="45" t="str">
        <f t="shared" ca="1" si="19"/>
        <v/>
      </c>
      <c r="N96" s="108">
        <f ca="1">IF(COUNT(B96:M96)&gt;8,SUM(LARGE(B96:M96,{1,2,3,4,5,6,7,8})),SUM(B96:M96))</f>
        <v>0</v>
      </c>
    </row>
    <row r="97" spans="1:14" x14ac:dyDescent="0.2">
      <c r="A97" s="44" t="s">
        <v>93</v>
      </c>
      <c r="B97" s="45" t="str">
        <f t="shared" ca="1" si="18"/>
        <v/>
      </c>
      <c r="C97" s="45" t="str">
        <f t="shared" ca="1" si="18"/>
        <v/>
      </c>
      <c r="D97" s="45" t="str">
        <f t="shared" ca="1" si="18"/>
        <v/>
      </c>
      <c r="E97" s="45" t="str">
        <f t="shared" ca="1" si="18"/>
        <v/>
      </c>
      <c r="F97" s="45" t="str">
        <f t="shared" ca="1" si="18"/>
        <v/>
      </c>
      <c r="G97" s="45" t="str">
        <f t="shared" ca="1" si="19"/>
        <v/>
      </c>
      <c r="H97" s="45" t="str">
        <f t="shared" ca="1" si="19"/>
        <v/>
      </c>
      <c r="I97" s="45" t="str">
        <f t="shared" ca="1" si="19"/>
        <v/>
      </c>
      <c r="J97" s="45" t="str">
        <f t="shared" ca="1" si="19"/>
        <v/>
      </c>
      <c r="K97" s="45" t="str">
        <f t="shared" ca="1" si="19"/>
        <v/>
      </c>
      <c r="L97" s="45" t="str">
        <f t="shared" ca="1" si="19"/>
        <v/>
      </c>
      <c r="M97" s="45" t="str">
        <f t="shared" ca="1" si="19"/>
        <v/>
      </c>
      <c r="N97" s="108">
        <f ca="1">IF(COUNT(B97:M97)&gt;8,SUM(LARGE(B97:M97,{1,2,3,4,5,6,7,8})),SUM(B97:M97))</f>
        <v>0</v>
      </c>
    </row>
    <row r="98" spans="1:14" x14ac:dyDescent="0.2">
      <c r="A98" s="44" t="s">
        <v>209</v>
      </c>
      <c r="B98" s="45" t="str">
        <f t="shared" ca="1" si="18"/>
        <v/>
      </c>
      <c r="C98" s="45" t="str">
        <f t="shared" ca="1" si="18"/>
        <v/>
      </c>
      <c r="D98" s="45" t="str">
        <f t="shared" ca="1" si="18"/>
        <v/>
      </c>
      <c r="E98" s="45" t="str">
        <f t="shared" ca="1" si="18"/>
        <v/>
      </c>
      <c r="F98" s="45" t="str">
        <f t="shared" ca="1" si="18"/>
        <v/>
      </c>
      <c r="G98" s="45" t="str">
        <f t="shared" ca="1" si="19"/>
        <v/>
      </c>
      <c r="H98" s="45" t="str">
        <f t="shared" ca="1" si="19"/>
        <v/>
      </c>
      <c r="I98" s="45" t="str">
        <f t="shared" ca="1" si="19"/>
        <v/>
      </c>
      <c r="J98" s="45" t="str">
        <f t="shared" ca="1" si="19"/>
        <v/>
      </c>
      <c r="K98" s="45" t="str">
        <f t="shared" ca="1" si="19"/>
        <v/>
      </c>
      <c r="L98" s="45" t="str">
        <f t="shared" ca="1" si="19"/>
        <v/>
      </c>
      <c r="M98" s="45" t="str">
        <f t="shared" ca="1" si="19"/>
        <v/>
      </c>
      <c r="N98" s="108">
        <f ca="1">IF(COUNT(B98:M98)&gt;8,SUM(LARGE(B98:M98,{1,2,3,4,5,6,7,8})),SUM(B98:M98))</f>
        <v>0</v>
      </c>
    </row>
    <row r="99" spans="1:14" x14ac:dyDescent="0.2">
      <c r="A99" s="44" t="s">
        <v>206</v>
      </c>
      <c r="B99" s="45" t="str">
        <f t="shared" ca="1" si="18"/>
        <v/>
      </c>
      <c r="C99" s="45" t="str">
        <f t="shared" ca="1" si="18"/>
        <v/>
      </c>
      <c r="D99" s="45" t="str">
        <f t="shared" ca="1" si="18"/>
        <v/>
      </c>
      <c r="E99" s="45" t="str">
        <f t="shared" ca="1" si="18"/>
        <v/>
      </c>
      <c r="F99" s="45" t="str">
        <f t="shared" ca="1" si="18"/>
        <v/>
      </c>
      <c r="G99" s="45" t="str">
        <f t="shared" ca="1" si="19"/>
        <v/>
      </c>
      <c r="H99" s="45" t="str">
        <f t="shared" ca="1" si="19"/>
        <v/>
      </c>
      <c r="I99" s="45" t="str">
        <f t="shared" ca="1" si="19"/>
        <v/>
      </c>
      <c r="J99" s="45" t="str">
        <f t="shared" ca="1" si="19"/>
        <v/>
      </c>
      <c r="K99" s="45" t="str">
        <f t="shared" ca="1" si="19"/>
        <v/>
      </c>
      <c r="L99" s="45" t="str">
        <f t="shared" ca="1" si="19"/>
        <v/>
      </c>
      <c r="M99" s="45" t="str">
        <f t="shared" ca="1" si="19"/>
        <v/>
      </c>
      <c r="N99" s="108">
        <f ca="1">IF(COUNT(B99:M99)&gt;8,SUM(LARGE(B99:M99,{1,2,3,4,5,6,7,8})),SUM(B99:M99))</f>
        <v>0</v>
      </c>
    </row>
    <row r="100" spans="1:14" x14ac:dyDescent="0.2">
      <c r="A100" s="48" t="s">
        <v>207</v>
      </c>
      <c r="B100" s="45" t="str">
        <f t="shared" ca="1" si="18"/>
        <v/>
      </c>
      <c r="C100" s="45" t="str">
        <f t="shared" ca="1" si="18"/>
        <v/>
      </c>
      <c r="D100" s="45" t="str">
        <f t="shared" ca="1" si="18"/>
        <v/>
      </c>
      <c r="E100" s="45" t="str">
        <f t="shared" ca="1" si="18"/>
        <v/>
      </c>
      <c r="F100" s="45" t="str">
        <f t="shared" ca="1" si="18"/>
        <v/>
      </c>
      <c r="G100" s="45"/>
      <c r="H100" s="45"/>
      <c r="I100" s="45"/>
      <c r="J100" s="45"/>
      <c r="K100" s="45"/>
      <c r="L100" s="45"/>
      <c r="M100" s="45"/>
      <c r="N100" s="108">
        <f ca="1">IF(COUNT(B100:M100)&gt;8,SUM(LARGE(B100:M100,{1,2,3,4,5,6,7,8})),SUM(B100:M100))</f>
        <v>0</v>
      </c>
    </row>
    <row r="101" spans="1:14" x14ac:dyDescent="0.2">
      <c r="A101" s="44" t="s">
        <v>208</v>
      </c>
      <c r="B101" s="45" t="str">
        <f t="shared" ca="1" si="18"/>
        <v/>
      </c>
      <c r="C101" s="45" t="str">
        <f t="shared" ca="1" si="18"/>
        <v/>
      </c>
      <c r="D101" s="45" t="str">
        <f t="shared" ca="1" si="18"/>
        <v/>
      </c>
      <c r="E101" s="45" t="str">
        <f t="shared" ca="1" si="18"/>
        <v/>
      </c>
      <c r="F101" s="45" t="str">
        <f t="shared" ca="1" si="18"/>
        <v/>
      </c>
      <c r="G101" s="45" t="str">
        <f t="shared" ref="G101:M110" ca="1" si="20">IF(ISNA(VLOOKUP($A101,INDIRECT("'"&amp;G$2&amp;"'!$g$2:$h$40"),2,FALSE)),"",VLOOKUP($A101,INDIRECT("'"&amp;G$2&amp;"'!$g$2:$h$40"),2,FALSE))</f>
        <v/>
      </c>
      <c r="H101" s="45" t="str">
        <f t="shared" ca="1" si="20"/>
        <v/>
      </c>
      <c r="I101" s="45" t="str">
        <f t="shared" ca="1" si="20"/>
        <v/>
      </c>
      <c r="J101" s="45" t="str">
        <f t="shared" ca="1" si="20"/>
        <v/>
      </c>
      <c r="K101" s="45" t="str">
        <f t="shared" ca="1" si="20"/>
        <v/>
      </c>
      <c r="L101" s="45" t="str">
        <f t="shared" ca="1" si="20"/>
        <v/>
      </c>
      <c r="M101" s="45" t="str">
        <f t="shared" ca="1" si="20"/>
        <v/>
      </c>
      <c r="N101" s="108">
        <f ca="1">IF(COUNT(B101:M101)&gt;8,SUM(LARGE(B101:M101,{1,2,3,4,5,6,7,8})),SUM(B101:M101))</f>
        <v>0</v>
      </c>
    </row>
    <row r="102" spans="1:14" x14ac:dyDescent="0.2">
      <c r="A102" s="47" t="s">
        <v>139</v>
      </c>
      <c r="B102" s="45" t="str">
        <f t="shared" ca="1" si="18"/>
        <v/>
      </c>
      <c r="C102" s="45" t="str">
        <f t="shared" ca="1" si="18"/>
        <v/>
      </c>
      <c r="D102" s="45" t="str">
        <f t="shared" ca="1" si="18"/>
        <v/>
      </c>
      <c r="E102" s="45" t="str">
        <f t="shared" ca="1" si="18"/>
        <v/>
      </c>
      <c r="F102" s="45" t="str">
        <f t="shared" ca="1" si="18"/>
        <v/>
      </c>
      <c r="G102" s="45" t="str">
        <f t="shared" ca="1" si="20"/>
        <v/>
      </c>
      <c r="H102" s="45" t="str">
        <f t="shared" ca="1" si="20"/>
        <v/>
      </c>
      <c r="I102" s="45" t="str">
        <f t="shared" ca="1" si="20"/>
        <v/>
      </c>
      <c r="J102" s="45" t="str">
        <f t="shared" ca="1" si="20"/>
        <v/>
      </c>
      <c r="K102" s="45" t="str">
        <f t="shared" ca="1" si="20"/>
        <v/>
      </c>
      <c r="L102" s="45" t="str">
        <f t="shared" ca="1" si="20"/>
        <v/>
      </c>
      <c r="M102" s="45" t="str">
        <f t="shared" ca="1" si="20"/>
        <v/>
      </c>
      <c r="N102" s="108">
        <f ca="1">IF(COUNT(B102:M102)&gt;8,SUM(LARGE(B102:M102,{1,2,3,4,5,6,7,8})),SUM(B102:M102))</f>
        <v>0</v>
      </c>
    </row>
    <row r="103" spans="1:14" x14ac:dyDescent="0.2">
      <c r="A103" s="44" t="s">
        <v>140</v>
      </c>
      <c r="B103" s="45" t="str">
        <f t="shared" ref="B103:F116" ca="1" si="21">IF(ISNA(VLOOKUP($A103,INDIRECT("'"&amp;B$2&amp;"'!$i$2:$k$40"),2,FALSE)),"",VLOOKUP($A103,INDIRECT("'"&amp;B$2&amp;"'!$i$2:$k$40"),2,FALSE))</f>
        <v/>
      </c>
      <c r="C103" s="45" t="str">
        <f t="shared" ca="1" si="21"/>
        <v/>
      </c>
      <c r="D103" s="45" t="str">
        <f t="shared" ca="1" si="21"/>
        <v/>
      </c>
      <c r="E103" s="45" t="str">
        <f t="shared" ca="1" si="21"/>
        <v/>
      </c>
      <c r="F103" s="45" t="str">
        <f t="shared" ca="1" si="21"/>
        <v/>
      </c>
      <c r="G103" s="45" t="str">
        <f t="shared" ca="1" si="20"/>
        <v/>
      </c>
      <c r="H103" s="45" t="str">
        <f t="shared" ca="1" si="20"/>
        <v/>
      </c>
      <c r="I103" s="45" t="str">
        <f t="shared" ca="1" si="20"/>
        <v/>
      </c>
      <c r="J103" s="45" t="str">
        <f t="shared" ca="1" si="20"/>
        <v/>
      </c>
      <c r="K103" s="45" t="str">
        <f t="shared" ca="1" si="20"/>
        <v/>
      </c>
      <c r="L103" s="45" t="str">
        <f t="shared" ca="1" si="20"/>
        <v/>
      </c>
      <c r="M103" s="45" t="str">
        <f t="shared" ca="1" si="20"/>
        <v/>
      </c>
      <c r="N103" s="108">
        <f ca="1">IF(COUNT(B103:M103)&gt;8,SUM(LARGE(B103:M103,{1,2,3,4,5,6,7,8})),SUM(B103:M103))</f>
        <v>0</v>
      </c>
    </row>
    <row r="104" spans="1:14" x14ac:dyDescent="0.2">
      <c r="A104" s="47" t="s">
        <v>144</v>
      </c>
      <c r="B104" s="45" t="str">
        <f t="shared" ca="1" si="21"/>
        <v/>
      </c>
      <c r="C104" s="45" t="str">
        <f t="shared" ca="1" si="21"/>
        <v/>
      </c>
      <c r="D104" s="45" t="str">
        <f t="shared" ca="1" si="21"/>
        <v/>
      </c>
      <c r="E104" s="45" t="str">
        <f t="shared" ca="1" si="21"/>
        <v/>
      </c>
      <c r="F104" s="45" t="str">
        <f t="shared" ca="1" si="21"/>
        <v/>
      </c>
      <c r="G104" s="45" t="str">
        <f t="shared" ca="1" si="20"/>
        <v/>
      </c>
      <c r="H104" s="45" t="str">
        <f t="shared" ca="1" si="20"/>
        <v/>
      </c>
      <c r="I104" s="45" t="str">
        <f t="shared" ca="1" si="20"/>
        <v/>
      </c>
      <c r="J104" s="45" t="str">
        <f t="shared" ca="1" si="20"/>
        <v/>
      </c>
      <c r="K104" s="45" t="str">
        <f t="shared" ca="1" si="20"/>
        <v/>
      </c>
      <c r="L104" s="45" t="str">
        <f t="shared" ca="1" si="20"/>
        <v/>
      </c>
      <c r="M104" s="45" t="str">
        <f t="shared" ca="1" si="20"/>
        <v/>
      </c>
      <c r="N104" s="108">
        <f ca="1">IF(COUNT(B104:M104)&gt;8,SUM(LARGE(B104:M104,{1,2,3,4,5,6,7,8})),SUM(B104:M104))</f>
        <v>0</v>
      </c>
    </row>
    <row r="105" spans="1:14" x14ac:dyDescent="0.2">
      <c r="A105" s="47" t="s">
        <v>141</v>
      </c>
      <c r="B105" s="45" t="str">
        <f t="shared" ca="1" si="21"/>
        <v/>
      </c>
      <c r="C105" s="45" t="str">
        <f t="shared" ca="1" si="21"/>
        <v/>
      </c>
      <c r="D105" s="45" t="str">
        <f t="shared" ca="1" si="21"/>
        <v/>
      </c>
      <c r="E105" s="45" t="str">
        <f t="shared" ca="1" si="21"/>
        <v/>
      </c>
      <c r="F105" s="45" t="str">
        <f t="shared" ca="1" si="21"/>
        <v/>
      </c>
      <c r="G105" s="45" t="str">
        <f t="shared" ca="1" si="20"/>
        <v/>
      </c>
      <c r="H105" s="45" t="str">
        <f t="shared" ca="1" si="20"/>
        <v/>
      </c>
      <c r="I105" s="45" t="str">
        <f t="shared" ca="1" si="20"/>
        <v/>
      </c>
      <c r="J105" s="45" t="str">
        <f t="shared" ca="1" si="20"/>
        <v/>
      </c>
      <c r="K105" s="45" t="str">
        <f t="shared" ca="1" si="20"/>
        <v/>
      </c>
      <c r="L105" s="45" t="str">
        <f t="shared" ca="1" si="20"/>
        <v/>
      </c>
      <c r="M105" s="45" t="str">
        <f t="shared" ca="1" si="20"/>
        <v/>
      </c>
      <c r="N105" s="108">
        <f ca="1">IF(COUNT(B105:M105)&gt;8,SUM(LARGE(B105:M105,{1,2,3,4,5,6,7,8})),SUM(B105:M105))</f>
        <v>0</v>
      </c>
    </row>
    <row r="106" spans="1:14" x14ac:dyDescent="0.2">
      <c r="A106" s="47" t="s">
        <v>145</v>
      </c>
      <c r="B106" s="45" t="str">
        <f t="shared" ca="1" si="21"/>
        <v/>
      </c>
      <c r="C106" s="45" t="str">
        <f t="shared" ca="1" si="21"/>
        <v/>
      </c>
      <c r="D106" s="45" t="str">
        <f t="shared" ca="1" si="21"/>
        <v/>
      </c>
      <c r="E106" s="45" t="str">
        <f t="shared" ca="1" si="21"/>
        <v/>
      </c>
      <c r="F106" s="45" t="str">
        <f t="shared" ca="1" si="21"/>
        <v/>
      </c>
      <c r="G106" s="45" t="str">
        <f t="shared" ca="1" si="20"/>
        <v/>
      </c>
      <c r="H106" s="45" t="str">
        <f t="shared" ca="1" si="20"/>
        <v/>
      </c>
      <c r="I106" s="45" t="str">
        <f t="shared" ca="1" si="20"/>
        <v/>
      </c>
      <c r="J106" s="45" t="str">
        <f t="shared" ca="1" si="20"/>
        <v/>
      </c>
      <c r="K106" s="45" t="str">
        <f t="shared" ca="1" si="20"/>
        <v/>
      </c>
      <c r="L106" s="45" t="str">
        <f t="shared" ca="1" si="20"/>
        <v/>
      </c>
      <c r="M106" s="45" t="str">
        <f t="shared" ca="1" si="20"/>
        <v/>
      </c>
      <c r="N106" s="108">
        <f ca="1">IF(COUNT(B106:M106)&gt;8,SUM(LARGE(B106:M106,{1,2,3,4,5,6,7,8})),SUM(B106:M106))</f>
        <v>0</v>
      </c>
    </row>
    <row r="107" spans="1:14" x14ac:dyDescent="0.2">
      <c r="A107" s="47" t="s">
        <v>147</v>
      </c>
      <c r="B107" s="45" t="str">
        <f t="shared" ca="1" si="21"/>
        <v/>
      </c>
      <c r="C107" s="45" t="str">
        <f t="shared" ca="1" si="21"/>
        <v/>
      </c>
      <c r="D107" s="45" t="str">
        <f t="shared" ca="1" si="21"/>
        <v/>
      </c>
      <c r="E107" s="45" t="str">
        <f t="shared" ca="1" si="21"/>
        <v/>
      </c>
      <c r="F107" s="45" t="str">
        <f t="shared" ca="1" si="21"/>
        <v/>
      </c>
      <c r="G107" s="45" t="str">
        <f t="shared" ca="1" si="20"/>
        <v/>
      </c>
      <c r="H107" s="45" t="str">
        <f t="shared" ca="1" si="20"/>
        <v/>
      </c>
      <c r="I107" s="45" t="str">
        <f t="shared" ca="1" si="20"/>
        <v/>
      </c>
      <c r="J107" s="45" t="str">
        <f t="shared" ca="1" si="20"/>
        <v/>
      </c>
      <c r="K107" s="45" t="str">
        <f t="shared" ca="1" si="20"/>
        <v/>
      </c>
      <c r="L107" s="45" t="str">
        <f t="shared" ca="1" si="20"/>
        <v/>
      </c>
      <c r="M107" s="45" t="str">
        <f t="shared" ca="1" si="20"/>
        <v/>
      </c>
      <c r="N107" s="108">
        <f ca="1">IF(COUNT(B107:M107)&gt;8,SUM(LARGE(B107:M107,{1,2,3,4,5,6,7,8})),SUM(B107:M107))</f>
        <v>0</v>
      </c>
    </row>
    <row r="108" spans="1:14" x14ac:dyDescent="0.2">
      <c r="A108" s="47" t="s">
        <v>142</v>
      </c>
      <c r="B108" s="45" t="str">
        <f t="shared" ca="1" si="21"/>
        <v/>
      </c>
      <c r="C108" s="45" t="str">
        <f t="shared" ca="1" si="21"/>
        <v/>
      </c>
      <c r="D108" s="45" t="str">
        <f t="shared" ca="1" si="21"/>
        <v/>
      </c>
      <c r="E108" s="45" t="str">
        <f t="shared" ca="1" si="21"/>
        <v/>
      </c>
      <c r="F108" s="45" t="str">
        <f t="shared" ca="1" si="21"/>
        <v/>
      </c>
      <c r="G108" s="45" t="str">
        <f t="shared" ca="1" si="20"/>
        <v/>
      </c>
      <c r="H108" s="45" t="str">
        <f t="shared" ca="1" si="20"/>
        <v/>
      </c>
      <c r="I108" s="45" t="str">
        <f t="shared" ca="1" si="20"/>
        <v/>
      </c>
      <c r="J108" s="45" t="str">
        <f t="shared" ca="1" si="20"/>
        <v/>
      </c>
      <c r="K108" s="45" t="str">
        <f t="shared" ca="1" si="20"/>
        <v/>
      </c>
      <c r="L108" s="45" t="str">
        <f t="shared" ca="1" si="20"/>
        <v/>
      </c>
      <c r="M108" s="45" t="str">
        <f t="shared" ca="1" si="20"/>
        <v/>
      </c>
      <c r="N108" s="108">
        <f ca="1">IF(COUNT(B108:M108)&gt;8,SUM(LARGE(B108:M108,{1,2,3,4,5,6,7,8})),SUM(B108:M108))</f>
        <v>0</v>
      </c>
    </row>
    <row r="109" spans="1:14" x14ac:dyDescent="0.2">
      <c r="A109" s="47" t="s">
        <v>143</v>
      </c>
      <c r="B109" s="45" t="str">
        <f t="shared" ca="1" si="21"/>
        <v/>
      </c>
      <c r="C109" s="45" t="str">
        <f t="shared" ca="1" si="21"/>
        <v/>
      </c>
      <c r="D109" s="45" t="str">
        <f t="shared" ca="1" si="21"/>
        <v/>
      </c>
      <c r="E109" s="45" t="str">
        <f t="shared" ca="1" si="21"/>
        <v/>
      </c>
      <c r="F109" s="45" t="str">
        <f t="shared" ca="1" si="21"/>
        <v/>
      </c>
      <c r="G109" s="45" t="str">
        <f t="shared" ca="1" si="20"/>
        <v/>
      </c>
      <c r="H109" s="45" t="str">
        <f t="shared" ca="1" si="20"/>
        <v/>
      </c>
      <c r="I109" s="45" t="str">
        <f t="shared" ca="1" si="20"/>
        <v/>
      </c>
      <c r="J109" s="45" t="str">
        <f t="shared" ca="1" si="20"/>
        <v/>
      </c>
      <c r="K109" s="45" t="str">
        <f t="shared" ca="1" si="20"/>
        <v/>
      </c>
      <c r="L109" s="45" t="str">
        <f t="shared" ca="1" si="20"/>
        <v/>
      </c>
      <c r="M109" s="45" t="str">
        <f t="shared" ca="1" si="20"/>
        <v/>
      </c>
      <c r="N109" s="108">
        <f ca="1">IF(COUNT(B109:M109)&gt;8,SUM(LARGE(B109:M109,{1,2,3,4,5,6,7,8})),SUM(B109:M109))</f>
        <v>0</v>
      </c>
    </row>
    <row r="110" spans="1:14" x14ac:dyDescent="0.2">
      <c r="A110" s="50" t="s">
        <v>185</v>
      </c>
      <c r="B110" s="45" t="str">
        <f t="shared" ca="1" si="21"/>
        <v/>
      </c>
      <c r="C110" s="45" t="str">
        <f t="shared" ca="1" si="21"/>
        <v/>
      </c>
      <c r="D110" s="45" t="str">
        <f t="shared" ca="1" si="21"/>
        <v/>
      </c>
      <c r="E110" s="45" t="str">
        <f t="shared" ca="1" si="21"/>
        <v/>
      </c>
      <c r="F110" s="45" t="str">
        <f t="shared" ca="1" si="21"/>
        <v/>
      </c>
      <c r="G110" s="45" t="str">
        <f t="shared" ca="1" si="20"/>
        <v/>
      </c>
      <c r="H110" s="45" t="str">
        <f t="shared" ca="1" si="20"/>
        <v/>
      </c>
      <c r="I110" s="45" t="str">
        <f t="shared" ca="1" si="20"/>
        <v/>
      </c>
      <c r="J110" s="45" t="str">
        <f t="shared" ca="1" si="20"/>
        <v/>
      </c>
      <c r="K110" s="45" t="str">
        <f t="shared" ca="1" si="20"/>
        <v/>
      </c>
      <c r="L110" s="45" t="str">
        <f t="shared" ca="1" si="20"/>
        <v/>
      </c>
      <c r="M110" s="45" t="str">
        <f t="shared" ca="1" si="20"/>
        <v/>
      </c>
      <c r="N110" s="108">
        <f ca="1">IF(COUNT(B110:M110)&gt;8,SUM(LARGE(B110:M110,{1,2,3,4,5,6,7,8})),SUM(B110:M110))</f>
        <v>0</v>
      </c>
    </row>
    <row r="111" spans="1:14" x14ac:dyDescent="0.2">
      <c r="A111" s="47" t="s">
        <v>190</v>
      </c>
      <c r="B111" s="45" t="str">
        <f t="shared" ca="1" si="21"/>
        <v/>
      </c>
      <c r="C111" s="45" t="str">
        <f t="shared" ca="1" si="21"/>
        <v/>
      </c>
      <c r="D111" s="45" t="str">
        <f t="shared" ca="1" si="21"/>
        <v/>
      </c>
      <c r="E111" s="45" t="str">
        <f t="shared" ca="1" si="21"/>
        <v/>
      </c>
      <c r="F111" s="45" t="str">
        <f t="shared" ca="1" si="21"/>
        <v/>
      </c>
      <c r="G111" s="45" t="str">
        <f t="shared" ref="G111:M116" ca="1" si="22">IF(ISNA(VLOOKUP($A111,INDIRECT("'"&amp;G$2&amp;"'!$g$2:$h$40"),2,FALSE)),"",VLOOKUP($A111,INDIRECT("'"&amp;G$2&amp;"'!$g$2:$h$40"),2,FALSE))</f>
        <v/>
      </c>
      <c r="H111" s="45" t="str">
        <f t="shared" ca="1" si="22"/>
        <v/>
      </c>
      <c r="I111" s="45" t="str">
        <f t="shared" ca="1" si="22"/>
        <v/>
      </c>
      <c r="J111" s="45" t="str">
        <f t="shared" ca="1" si="22"/>
        <v/>
      </c>
      <c r="K111" s="45" t="str">
        <f t="shared" ca="1" si="22"/>
        <v/>
      </c>
      <c r="L111" s="45" t="str">
        <f t="shared" ca="1" si="22"/>
        <v/>
      </c>
      <c r="M111" s="45" t="str">
        <f t="shared" ca="1" si="22"/>
        <v/>
      </c>
      <c r="N111" s="108">
        <f ca="1">IF(COUNT(B111:M111)&gt;8,SUM(LARGE(B111:M111,{1,2,3,4,5,6,7,8})),SUM(B111:M111))</f>
        <v>0</v>
      </c>
    </row>
    <row r="112" spans="1:14" x14ac:dyDescent="0.2">
      <c r="A112" s="47" t="s">
        <v>63</v>
      </c>
      <c r="B112" s="45" t="str">
        <f t="shared" ca="1" si="21"/>
        <v/>
      </c>
      <c r="C112" s="45" t="str">
        <f t="shared" ca="1" si="21"/>
        <v/>
      </c>
      <c r="D112" s="45" t="str">
        <f t="shared" ca="1" si="21"/>
        <v/>
      </c>
      <c r="E112" s="45" t="str">
        <f t="shared" ca="1" si="21"/>
        <v/>
      </c>
      <c r="F112" s="45" t="str">
        <f t="shared" ca="1" si="21"/>
        <v/>
      </c>
      <c r="G112" s="45" t="str">
        <f t="shared" ca="1" si="22"/>
        <v/>
      </c>
      <c r="H112" s="45" t="str">
        <f t="shared" ca="1" si="22"/>
        <v/>
      </c>
      <c r="I112" s="45" t="str">
        <f t="shared" ca="1" si="22"/>
        <v/>
      </c>
      <c r="J112" s="45" t="str">
        <f t="shared" ca="1" si="22"/>
        <v/>
      </c>
      <c r="K112" s="45" t="str">
        <f t="shared" ca="1" si="22"/>
        <v/>
      </c>
      <c r="L112" s="45" t="str">
        <f t="shared" ca="1" si="22"/>
        <v/>
      </c>
      <c r="M112" s="45" t="str">
        <f t="shared" ca="1" si="22"/>
        <v/>
      </c>
      <c r="N112" s="108">
        <f ca="1">IF(COUNT(B112:M112)&gt;8,SUM(LARGE(B112:M112,{1,2,3,4,5,6,7,8})),SUM(B112:M112))</f>
        <v>0</v>
      </c>
    </row>
    <row r="113" spans="1:14" x14ac:dyDescent="0.2">
      <c r="A113" s="44" t="s">
        <v>174</v>
      </c>
      <c r="B113" s="45" t="str">
        <f t="shared" ca="1" si="21"/>
        <v/>
      </c>
      <c r="C113" s="45" t="str">
        <f t="shared" ca="1" si="21"/>
        <v/>
      </c>
      <c r="D113" s="45" t="str">
        <f t="shared" ca="1" si="21"/>
        <v/>
      </c>
      <c r="E113" s="45" t="str">
        <f t="shared" ca="1" si="21"/>
        <v/>
      </c>
      <c r="F113" s="45" t="str">
        <f t="shared" ca="1" si="21"/>
        <v/>
      </c>
      <c r="G113" s="45" t="str">
        <f t="shared" ca="1" si="22"/>
        <v/>
      </c>
      <c r="H113" s="45" t="str">
        <f t="shared" ca="1" si="22"/>
        <v/>
      </c>
      <c r="I113" s="45" t="str">
        <f t="shared" ca="1" si="22"/>
        <v/>
      </c>
      <c r="J113" s="45" t="str">
        <f t="shared" ca="1" si="22"/>
        <v/>
      </c>
      <c r="K113" s="45" t="str">
        <f t="shared" ca="1" si="22"/>
        <v/>
      </c>
      <c r="L113" s="45" t="str">
        <f t="shared" ca="1" si="22"/>
        <v/>
      </c>
      <c r="M113" s="45" t="str">
        <f t="shared" ca="1" si="22"/>
        <v/>
      </c>
      <c r="N113" s="108">
        <f ca="1">IF(COUNT(B113:M113)&gt;8,SUM(LARGE(B113:M113,{1,2,3,4,5,6,7,8})),SUM(B113:M113))</f>
        <v>0</v>
      </c>
    </row>
    <row r="114" spans="1:14" x14ac:dyDescent="0.2">
      <c r="A114" s="44" t="s">
        <v>192</v>
      </c>
      <c r="B114" s="45" t="str">
        <f t="shared" ca="1" si="21"/>
        <v/>
      </c>
      <c r="C114" s="45" t="str">
        <f t="shared" ca="1" si="21"/>
        <v/>
      </c>
      <c r="D114" s="45" t="str">
        <f t="shared" ca="1" si="21"/>
        <v/>
      </c>
      <c r="E114" s="45" t="str">
        <f t="shared" ca="1" si="21"/>
        <v/>
      </c>
      <c r="F114" s="45" t="str">
        <f t="shared" ca="1" si="21"/>
        <v/>
      </c>
      <c r="G114" s="45" t="str">
        <f t="shared" ca="1" si="22"/>
        <v/>
      </c>
      <c r="H114" s="45" t="str">
        <f t="shared" ca="1" si="22"/>
        <v/>
      </c>
      <c r="I114" s="45" t="str">
        <f t="shared" ca="1" si="22"/>
        <v/>
      </c>
      <c r="J114" s="45" t="str">
        <f t="shared" ca="1" si="22"/>
        <v/>
      </c>
      <c r="K114" s="45" t="str">
        <f t="shared" ca="1" si="22"/>
        <v/>
      </c>
      <c r="L114" s="45" t="str">
        <f t="shared" ca="1" si="22"/>
        <v/>
      </c>
      <c r="M114" s="45" t="str">
        <f t="shared" ca="1" si="22"/>
        <v/>
      </c>
      <c r="N114" s="108">
        <f ca="1">IF(COUNT(B114:M114)&gt;8,SUM(LARGE(B114:M114,{1,2,3,4,5,6,7,8})),SUM(B114:M114))</f>
        <v>0</v>
      </c>
    </row>
    <row r="115" spans="1:14" x14ac:dyDescent="0.2">
      <c r="A115" s="47" t="s">
        <v>191</v>
      </c>
      <c r="B115" s="45" t="str">
        <f t="shared" ca="1" si="21"/>
        <v/>
      </c>
      <c r="C115" s="45" t="str">
        <f t="shared" ca="1" si="21"/>
        <v/>
      </c>
      <c r="D115" s="45" t="str">
        <f t="shared" ca="1" si="21"/>
        <v/>
      </c>
      <c r="E115" s="45" t="str">
        <f t="shared" ca="1" si="21"/>
        <v/>
      </c>
      <c r="F115" s="45" t="str">
        <f t="shared" ca="1" si="21"/>
        <v/>
      </c>
      <c r="G115" s="45" t="str">
        <f t="shared" ca="1" si="22"/>
        <v/>
      </c>
      <c r="H115" s="45" t="str">
        <f t="shared" ca="1" si="22"/>
        <v/>
      </c>
      <c r="I115" s="45" t="str">
        <f t="shared" ca="1" si="22"/>
        <v/>
      </c>
      <c r="J115" s="45" t="str">
        <f t="shared" ca="1" si="22"/>
        <v/>
      </c>
      <c r="K115" s="45" t="str">
        <f t="shared" ca="1" si="22"/>
        <v/>
      </c>
      <c r="L115" s="45" t="str">
        <f t="shared" ca="1" si="22"/>
        <v/>
      </c>
      <c r="M115" s="45" t="str">
        <f t="shared" ca="1" si="22"/>
        <v/>
      </c>
      <c r="N115" s="108">
        <f ca="1">IF(COUNT(B115:M115)&gt;8,SUM(LARGE(B115:M115,{1,2,3,4,5,6,7,8})),SUM(B115:M115))</f>
        <v>0</v>
      </c>
    </row>
    <row r="116" spans="1:14" x14ac:dyDescent="0.2">
      <c r="A116" s="50" t="s">
        <v>188</v>
      </c>
      <c r="B116" s="45" t="str">
        <f t="shared" ca="1" si="21"/>
        <v/>
      </c>
      <c r="C116" s="45" t="str">
        <f t="shared" ca="1" si="21"/>
        <v/>
      </c>
      <c r="D116" s="45" t="str">
        <f t="shared" ca="1" si="21"/>
        <v/>
      </c>
      <c r="E116" s="45" t="str">
        <f t="shared" ca="1" si="21"/>
        <v/>
      </c>
      <c r="F116" s="45" t="str">
        <f t="shared" ca="1" si="21"/>
        <v/>
      </c>
      <c r="G116" s="45" t="str">
        <f t="shared" ca="1" si="22"/>
        <v/>
      </c>
      <c r="H116" s="45" t="str">
        <f t="shared" ca="1" si="22"/>
        <v/>
      </c>
      <c r="I116" s="45" t="str">
        <f t="shared" ca="1" si="22"/>
        <v/>
      </c>
      <c r="J116" s="45" t="str">
        <f t="shared" ca="1" si="22"/>
        <v/>
      </c>
      <c r="K116" s="45" t="str">
        <f t="shared" ca="1" si="22"/>
        <v/>
      </c>
      <c r="L116" s="45" t="str">
        <f t="shared" ca="1" si="22"/>
        <v/>
      </c>
      <c r="M116" s="45" t="str">
        <f t="shared" ca="1" si="22"/>
        <v/>
      </c>
      <c r="N116" s="108">
        <f ca="1">IF(COUNT(B116:M116)&gt;8,SUM(LARGE(B116:M116,{1,2,3,4,5,6,7,8})),SUM(B116:M116))</f>
        <v>0</v>
      </c>
    </row>
    <row r="117" spans="1:14" s="52" customFormat="1" x14ac:dyDescent="0.2">
      <c r="A117" s="51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7"/>
    </row>
    <row r="118" spans="1:14" s="52" customFormat="1" x14ac:dyDescent="0.2">
      <c r="A118" s="51"/>
      <c r="B118" s="56">
        <f t="shared" ref="B118:M118" ca="1" si="23">COUNT(B3:B117)</f>
        <v>7</v>
      </c>
      <c r="C118" s="56">
        <f t="shared" ca="1" si="23"/>
        <v>4</v>
      </c>
      <c r="D118" s="56">
        <f t="shared" ca="1" si="23"/>
        <v>10</v>
      </c>
      <c r="E118" s="56">
        <f t="shared" ca="1" si="23"/>
        <v>14</v>
      </c>
      <c r="F118" s="56">
        <f t="shared" ca="1" si="23"/>
        <v>13</v>
      </c>
      <c r="G118" s="56">
        <f t="shared" ca="1" si="23"/>
        <v>5</v>
      </c>
      <c r="H118" s="56">
        <f t="shared" ca="1" si="23"/>
        <v>7</v>
      </c>
      <c r="I118" s="56">
        <f t="shared" ca="1" si="23"/>
        <v>15</v>
      </c>
      <c r="J118" s="56">
        <f t="shared" ca="1" si="23"/>
        <v>2</v>
      </c>
      <c r="K118" s="56">
        <f t="shared" ca="1" si="23"/>
        <v>20</v>
      </c>
      <c r="L118" s="56">
        <f t="shared" ca="1" si="23"/>
        <v>6</v>
      </c>
      <c r="M118" s="56">
        <f t="shared" ca="1" si="23"/>
        <v>4</v>
      </c>
      <c r="N118" s="57"/>
    </row>
    <row r="119" spans="1:14" s="52" customFormat="1" x14ac:dyDescent="0.2">
      <c r="A119" s="51"/>
      <c r="B119" s="51">
        <f>'1'!$I$44</f>
        <v>7</v>
      </c>
      <c r="C119" s="51">
        <f>'2'!$I$44</f>
        <v>4</v>
      </c>
      <c r="D119" s="51">
        <f>'3'!$I$44</f>
        <v>10</v>
      </c>
      <c r="E119" s="51">
        <f>'4'!$I$44</f>
        <v>14</v>
      </c>
      <c r="F119" s="51">
        <f>'5'!$I$44</f>
        <v>13</v>
      </c>
      <c r="G119" s="51">
        <f>'6'!$G$45</f>
        <v>5</v>
      </c>
      <c r="H119" s="51">
        <f>'7'!$G$44</f>
        <v>7</v>
      </c>
      <c r="I119" s="51">
        <f>'8'!$G$43</f>
        <v>15</v>
      </c>
      <c r="J119" s="51">
        <f>'9'!$G$44</f>
        <v>2</v>
      </c>
      <c r="K119" s="51">
        <f>'10'!$G$44</f>
        <v>20</v>
      </c>
      <c r="L119" s="51">
        <f>'11'!$G$44</f>
        <v>0</v>
      </c>
      <c r="M119" s="51">
        <f>'12'!$G$44</f>
        <v>4</v>
      </c>
      <c r="N119" s="57"/>
    </row>
    <row r="120" spans="1:14" s="52" customFormat="1" x14ac:dyDescent="0.2">
      <c r="A120" s="51"/>
      <c r="B120" s="56">
        <f ca="1">B118-B119</f>
        <v>0</v>
      </c>
      <c r="C120" s="56">
        <f t="shared" ref="C120:M120" ca="1" si="24">C118-C119</f>
        <v>0</v>
      </c>
      <c r="D120" s="56">
        <f t="shared" ca="1" si="24"/>
        <v>0</v>
      </c>
      <c r="E120" s="56">
        <f t="shared" ca="1" si="24"/>
        <v>0</v>
      </c>
      <c r="F120" s="56">
        <f t="shared" ca="1" si="24"/>
        <v>0</v>
      </c>
      <c r="G120" s="56">
        <f t="shared" ca="1" si="24"/>
        <v>0</v>
      </c>
      <c r="H120" s="56">
        <f t="shared" ca="1" si="24"/>
        <v>0</v>
      </c>
      <c r="I120" s="56">
        <f t="shared" ca="1" si="24"/>
        <v>0</v>
      </c>
      <c r="J120" s="56">
        <f t="shared" ca="1" si="24"/>
        <v>0</v>
      </c>
      <c r="K120" s="56">
        <f t="shared" ca="1" si="24"/>
        <v>0</v>
      </c>
      <c r="L120" s="56">
        <f t="shared" ca="1" si="24"/>
        <v>6</v>
      </c>
      <c r="M120" s="56">
        <f t="shared" ca="1" si="24"/>
        <v>0</v>
      </c>
      <c r="N120" s="57"/>
    </row>
    <row r="127" spans="1:14" s="52" customFormat="1" x14ac:dyDescent="0.2">
      <c r="A127" s="51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7"/>
    </row>
  </sheetData>
  <autoFilter ref="A2:N2"/>
  <sortState ref="A3:N116">
    <sortCondition descending="1" ref="N3:N116"/>
  </sortState>
  <mergeCells count="1">
    <mergeCell ref="A1:N1"/>
  </mergeCell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23"/>
  <sheetViews>
    <sheetView workbookViewId="0">
      <pane ySplit="2" topLeftCell="A3" activePane="bottomLeft" state="frozen"/>
      <selection activeCell="F53" sqref="F53"/>
      <selection pane="bottomLeft" activeCell="G5" sqref="G5"/>
    </sheetView>
  </sheetViews>
  <sheetFormatPr defaultColWidth="9.140625" defaultRowHeight="14.25" x14ac:dyDescent="0.2"/>
  <cols>
    <col min="1" max="1" width="22.5703125" style="51" customWidth="1"/>
    <col min="2" max="3" width="6.7109375" style="51" bestFit="1" customWidth="1"/>
    <col min="4" max="4" width="6.5703125" style="51" customWidth="1"/>
    <col min="5" max="6" width="6.85546875" style="51" bestFit="1" customWidth="1"/>
    <col min="7" max="8" width="6.7109375" style="51" bestFit="1" customWidth="1"/>
    <col min="9" max="9" width="4.42578125" style="51" customWidth="1"/>
    <col min="10" max="10" width="5.85546875" style="51" customWidth="1"/>
    <col min="11" max="11" width="6" style="51" customWidth="1"/>
    <col min="12" max="13" width="4.42578125" style="51" customWidth="1"/>
    <col min="14" max="14" width="8.28515625" style="52" customWidth="1"/>
    <col min="15" max="16384" width="9.140625" style="5"/>
  </cols>
  <sheetData>
    <row r="1" spans="1:14" ht="15" x14ac:dyDescent="0.2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6.350000000000001" customHeight="1" x14ac:dyDescent="0.2">
      <c r="A2" s="41" t="s">
        <v>0</v>
      </c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  <c r="K2" s="42">
        <v>10</v>
      </c>
      <c r="L2" s="42">
        <v>11</v>
      </c>
      <c r="M2" s="42">
        <v>12</v>
      </c>
      <c r="N2" s="43" t="s">
        <v>2</v>
      </c>
    </row>
    <row r="3" spans="1:14" x14ac:dyDescent="0.2">
      <c r="A3" s="44" t="s">
        <v>7</v>
      </c>
      <c r="B3" s="71">
        <f t="shared" ref="B3:M3" ca="1" si="0">IF(ISNA(VLOOKUP($A3,INDIRECT("'"&amp;B$2&amp;"'!$C$2:$f$40"),4,FALSE)),"",VLOOKUP($A3,INDIRECT("'"&amp;B$2&amp;"'!$C$2:$f$40"),4,FALSE))</f>
        <v>77.964266377910107</v>
      </c>
      <c r="C3" s="71">
        <f t="shared" ca="1" si="0"/>
        <v>76.721707611759967</v>
      </c>
      <c r="D3" s="71" t="str">
        <f t="shared" ca="1" si="0"/>
        <v/>
      </c>
      <c r="E3" s="71" t="str">
        <f t="shared" ca="1" si="0"/>
        <v/>
      </c>
      <c r="F3" s="71">
        <f t="shared" ca="1" si="0"/>
        <v>74.37080536912751</v>
      </c>
      <c r="G3" s="71" t="str">
        <f t="shared" ca="1" si="0"/>
        <v/>
      </c>
      <c r="H3" s="71" t="str">
        <f t="shared" ca="1" si="0"/>
        <v/>
      </c>
      <c r="I3" s="71" t="str">
        <f t="shared" ca="1" si="0"/>
        <v/>
      </c>
      <c r="J3" s="71" t="str">
        <f t="shared" ca="1" si="0"/>
        <v/>
      </c>
      <c r="K3" s="71">
        <f t="shared" ca="1" si="0"/>
        <v>0</v>
      </c>
      <c r="L3" s="71">
        <f t="shared" ca="1" si="0"/>
        <v>0</v>
      </c>
      <c r="M3" s="71" t="str">
        <f t="shared" ca="1" si="0"/>
        <v/>
      </c>
      <c r="N3" s="71">
        <f t="shared" ref="N3" ca="1" si="1">AVERAGE(B3:M3)</f>
        <v>45.811355871759517</v>
      </c>
    </row>
    <row r="4" spans="1:14" ht="42.75" x14ac:dyDescent="0.2">
      <c r="A4" s="44" t="s">
        <v>5</v>
      </c>
      <c r="B4" s="71">
        <f t="shared" ref="B4:M13" ca="1" si="2">IF(ISNA(VLOOKUP($A4,INDIRECT("'"&amp;B$2&amp;"'!$C$2:$f$40"),4,FALSE)),"",VLOOKUP($A4,INDIRECT("'"&amp;B$2&amp;"'!$C$2:$f$40"),4,FALSE))</f>
        <v>77.050561797752792</v>
      </c>
      <c r="C4" s="71">
        <f t="shared" ca="1" si="2"/>
        <v>77.137388345384949</v>
      </c>
      <c r="D4" s="71">
        <f t="shared" ca="1" si="2"/>
        <v>77.055449330783929</v>
      </c>
      <c r="E4" s="71">
        <f t="shared" ca="1" si="2"/>
        <v>77.455565949485489</v>
      </c>
      <c r="F4" s="71">
        <f t="shared" ca="1" si="2"/>
        <v>76.112624886466833</v>
      </c>
      <c r="G4" s="71" t="str">
        <f t="shared" ca="1" si="2"/>
        <v/>
      </c>
      <c r="H4" s="71">
        <f t="shared" ca="1" si="2"/>
        <v>0</v>
      </c>
      <c r="I4" s="71" t="str">
        <f t="shared" ca="1" si="2"/>
        <v>Shadbolt</v>
      </c>
      <c r="J4" s="71">
        <f t="shared" ca="1" si="2"/>
        <v>0</v>
      </c>
      <c r="K4" s="71">
        <f t="shared" ca="1" si="2"/>
        <v>0</v>
      </c>
      <c r="L4" s="71">
        <f t="shared" ca="1" si="2"/>
        <v>0</v>
      </c>
      <c r="M4" s="71" t="str">
        <f t="shared" ca="1" si="2"/>
        <v>Keane</v>
      </c>
      <c r="N4" s="71">
        <f t="shared" ref="N4:N35" ca="1" si="3">AVERAGE(B4:M4)</f>
        <v>42.756843367763778</v>
      </c>
    </row>
    <row r="5" spans="1:14" x14ac:dyDescent="0.2">
      <c r="A5" s="44" t="s">
        <v>16</v>
      </c>
      <c r="B5" s="71">
        <f t="shared" ca="1" si="2"/>
        <v>74.16945660571723</v>
      </c>
      <c r="C5" s="71">
        <f t="shared" ca="1" si="2"/>
        <v>74.587458745874599</v>
      </c>
      <c r="D5" s="71">
        <f t="shared" ca="1" si="2"/>
        <v>75.80899763220205</v>
      </c>
      <c r="E5" s="71">
        <f t="shared" ca="1" si="2"/>
        <v>76.693051890941078</v>
      </c>
      <c r="F5" s="71" t="str">
        <f t="shared" ca="1" si="2"/>
        <v/>
      </c>
      <c r="G5" s="71">
        <f t="shared" ca="1" si="2"/>
        <v>0</v>
      </c>
      <c r="H5" s="71">
        <f t="shared" ca="1" si="2"/>
        <v>0</v>
      </c>
      <c r="I5" s="71" t="str">
        <f t="shared" ca="1" si="2"/>
        <v/>
      </c>
      <c r="J5" s="71">
        <f t="shared" ca="1" si="2"/>
        <v>0</v>
      </c>
      <c r="K5" s="71">
        <f t="shared" ca="1" si="2"/>
        <v>0</v>
      </c>
      <c r="L5" s="71" t="str">
        <f t="shared" ca="1" si="2"/>
        <v/>
      </c>
      <c r="M5" s="71" t="str">
        <f t="shared" ca="1" si="2"/>
        <v/>
      </c>
      <c r="N5" s="71">
        <f t="shared" ca="1" si="3"/>
        <v>37.657370609341868</v>
      </c>
    </row>
    <row r="6" spans="1:14" ht="42.75" x14ac:dyDescent="0.2">
      <c r="A6" s="44" t="s">
        <v>8</v>
      </c>
      <c r="B6" s="71">
        <f t="shared" ca="1" si="2"/>
        <v>75.527638190954761</v>
      </c>
      <c r="C6" s="71">
        <f t="shared" ca="1" si="2"/>
        <v>73.516909998151917</v>
      </c>
      <c r="D6" s="71" t="str">
        <f t="shared" ca="1" si="2"/>
        <v/>
      </c>
      <c r="E6" s="71" t="str">
        <f t="shared" ca="1" si="2"/>
        <v/>
      </c>
      <c r="F6" s="71" t="str">
        <f t="shared" ca="1" si="2"/>
        <v/>
      </c>
      <c r="G6" s="71" t="str">
        <f t="shared" ca="1" si="2"/>
        <v/>
      </c>
      <c r="H6" s="71">
        <f t="shared" ca="1" si="2"/>
        <v>0</v>
      </c>
      <c r="I6" s="71" t="str">
        <f t="shared" ca="1" si="2"/>
        <v>Connolly</v>
      </c>
      <c r="J6" s="71" t="str">
        <f t="shared" ca="1" si="2"/>
        <v/>
      </c>
      <c r="K6" s="71">
        <f t="shared" ca="1" si="2"/>
        <v>0</v>
      </c>
      <c r="L6" s="71" t="str">
        <f t="shared" ca="1" si="2"/>
        <v/>
      </c>
      <c r="M6" s="71" t="str">
        <f t="shared" ca="1" si="2"/>
        <v/>
      </c>
      <c r="N6" s="71">
        <f t="shared" ca="1" si="3"/>
        <v>37.261137047276669</v>
      </c>
    </row>
    <row r="7" spans="1:14" ht="28.5" x14ac:dyDescent="0.2">
      <c r="A7" s="44" t="s">
        <v>11</v>
      </c>
      <c r="B7" s="71">
        <f t="shared" ca="1" si="2"/>
        <v>75.500380035469988</v>
      </c>
      <c r="C7" s="71">
        <f t="shared" ca="1" si="2"/>
        <v>73.838951310861418</v>
      </c>
      <c r="D7" s="71" t="str">
        <f t="shared" ca="1" si="2"/>
        <v/>
      </c>
      <c r="E7" s="71">
        <f t="shared" ca="1" si="2"/>
        <v>73.658133773740701</v>
      </c>
      <c r="F7" s="71">
        <f t="shared" ca="1" si="2"/>
        <v>74.052953156822824</v>
      </c>
      <c r="G7" s="71" t="str">
        <f t="shared" ca="1" si="2"/>
        <v/>
      </c>
      <c r="H7" s="71" t="str">
        <f t="shared" ca="1" si="2"/>
        <v/>
      </c>
      <c r="I7" s="71" t="str">
        <f t="shared" ca="1" si="2"/>
        <v>Molloy</v>
      </c>
      <c r="J7" s="71" t="str">
        <f t="shared" ca="1" si="2"/>
        <v/>
      </c>
      <c r="K7" s="71">
        <f t="shared" ca="1" si="2"/>
        <v>0</v>
      </c>
      <c r="L7" s="71" t="str">
        <f t="shared" ca="1" si="2"/>
        <v/>
      </c>
      <c r="M7" s="71">
        <f t="shared" ca="1" si="2"/>
        <v>0</v>
      </c>
      <c r="N7" s="71">
        <f t="shared" ca="1" si="3"/>
        <v>49.508403046149148</v>
      </c>
    </row>
    <row r="8" spans="1:14" ht="28.5" x14ac:dyDescent="0.2">
      <c r="A8" s="44" t="s">
        <v>99</v>
      </c>
      <c r="B8" s="71" t="str">
        <f t="shared" ca="1" si="2"/>
        <v/>
      </c>
      <c r="C8" s="71">
        <f t="shared" ca="1" si="2"/>
        <v>72.955850326667999</v>
      </c>
      <c r="D8" s="71" t="str">
        <f t="shared" ca="1" si="2"/>
        <v/>
      </c>
      <c r="E8" s="71">
        <f t="shared" ca="1" si="2"/>
        <v>73.426573426573441</v>
      </c>
      <c r="F8" s="71" t="str">
        <f t="shared" ca="1" si="2"/>
        <v/>
      </c>
      <c r="G8" s="71" t="str">
        <f t="shared" ca="1" si="2"/>
        <v/>
      </c>
      <c r="H8" s="71" t="str">
        <f t="shared" ca="1" si="2"/>
        <v/>
      </c>
      <c r="I8" s="71" t="str">
        <f t="shared" ca="1" si="2"/>
        <v/>
      </c>
      <c r="J8" s="71" t="str">
        <f t="shared" ca="1" si="2"/>
        <v/>
      </c>
      <c r="K8" s="71">
        <f t="shared" ca="1" si="2"/>
        <v>0</v>
      </c>
      <c r="L8" s="71" t="str">
        <f t="shared" ca="1" si="2"/>
        <v/>
      </c>
      <c r="M8" s="71" t="str">
        <f t="shared" ca="1" si="2"/>
        <v>Steed</v>
      </c>
      <c r="N8" s="71">
        <f t="shared" ca="1" si="3"/>
        <v>48.794141251080475</v>
      </c>
    </row>
    <row r="9" spans="1:14" ht="42.75" x14ac:dyDescent="0.2">
      <c r="A9" s="47" t="s">
        <v>19</v>
      </c>
      <c r="B9" s="71" t="str">
        <f t="shared" ca="1" si="2"/>
        <v/>
      </c>
      <c r="C9" s="71" t="str">
        <f t="shared" ca="1" si="2"/>
        <v/>
      </c>
      <c r="D9" s="71">
        <f t="shared" ca="1" si="2"/>
        <v>73.255576018006963</v>
      </c>
      <c r="E9" s="71">
        <f t="shared" ca="1" si="2"/>
        <v>71.167247386759584</v>
      </c>
      <c r="F9" s="71" t="str">
        <f t="shared" ca="1" si="2"/>
        <v/>
      </c>
      <c r="G9" s="71" t="str">
        <f t="shared" ca="1" si="2"/>
        <v/>
      </c>
      <c r="H9" s="71" t="str">
        <f t="shared" ca="1" si="2"/>
        <v/>
      </c>
      <c r="I9" s="71" t="str">
        <f t="shared" ca="1" si="2"/>
        <v>Lillie</v>
      </c>
      <c r="J9" s="71">
        <f t="shared" ca="1" si="2"/>
        <v>0</v>
      </c>
      <c r="K9" s="71">
        <f t="shared" ca="1" si="2"/>
        <v>0</v>
      </c>
      <c r="L9" s="71" t="str">
        <f t="shared" ca="1" si="2"/>
        <v/>
      </c>
      <c r="M9" s="71" t="str">
        <f t="shared" ca="1" si="2"/>
        <v>Redwood</v>
      </c>
      <c r="N9" s="71">
        <f t="shared" ca="1" si="3"/>
        <v>36.105705851191637</v>
      </c>
    </row>
    <row r="10" spans="1:14" ht="28.5" x14ac:dyDescent="0.2">
      <c r="A10" s="44" t="s">
        <v>3</v>
      </c>
      <c r="B10" s="71">
        <f t="shared" ca="1" si="2"/>
        <v>73.026646556058324</v>
      </c>
      <c r="C10" s="71" t="str">
        <f t="shared" ca="1" si="2"/>
        <v/>
      </c>
      <c r="D10" s="71">
        <f t="shared" ca="1" si="2"/>
        <v>68.97666068222621</v>
      </c>
      <c r="E10" s="71">
        <f t="shared" ca="1" si="2"/>
        <v>72.787979966611033</v>
      </c>
      <c r="F10" s="71" t="str">
        <f t="shared" ca="1" si="2"/>
        <v/>
      </c>
      <c r="G10" s="71" t="str">
        <f t="shared" ca="1" si="2"/>
        <v/>
      </c>
      <c r="H10" s="71" t="str">
        <f t="shared" ca="1" si="2"/>
        <v/>
      </c>
      <c r="I10" s="71" t="str">
        <f t="shared" ca="1" si="2"/>
        <v>Paine</v>
      </c>
      <c r="J10" s="71">
        <f t="shared" ca="1" si="2"/>
        <v>0</v>
      </c>
      <c r="K10" s="71" t="str">
        <f t="shared" ca="1" si="2"/>
        <v/>
      </c>
      <c r="L10" s="71" t="str">
        <f t="shared" ca="1" si="2"/>
        <v/>
      </c>
      <c r="M10" s="71" t="str">
        <f t="shared" ca="1" si="2"/>
        <v/>
      </c>
      <c r="N10" s="71">
        <f t="shared" ca="1" si="3"/>
        <v>53.697821801223895</v>
      </c>
    </row>
    <row r="11" spans="1:14" ht="28.5" x14ac:dyDescent="0.2">
      <c r="A11" s="47" t="s">
        <v>21</v>
      </c>
      <c r="B11" s="71" t="str">
        <f t="shared" ca="1" si="2"/>
        <v/>
      </c>
      <c r="C11" s="71" t="str">
        <f t="shared" ca="1" si="2"/>
        <v/>
      </c>
      <c r="D11" s="71">
        <f t="shared" ca="1" si="2"/>
        <v>67.781723042421973</v>
      </c>
      <c r="E11" s="71" t="str">
        <f t="shared" ca="1" si="2"/>
        <v/>
      </c>
      <c r="F11" s="71" t="str">
        <f t="shared" ca="1" si="2"/>
        <v/>
      </c>
      <c r="G11" s="71" t="str">
        <f t="shared" ca="1" si="2"/>
        <v/>
      </c>
      <c r="H11" s="71" t="str">
        <f t="shared" ca="1" si="2"/>
        <v/>
      </c>
      <c r="I11" s="71" t="str">
        <f t="shared" ca="1" si="2"/>
        <v>Mose</v>
      </c>
      <c r="J11" s="71" t="str">
        <f t="shared" ca="1" si="2"/>
        <v/>
      </c>
      <c r="K11" s="71" t="str">
        <f t="shared" ca="1" si="2"/>
        <v/>
      </c>
      <c r="L11" s="71" t="str">
        <f t="shared" ca="1" si="2"/>
        <v/>
      </c>
      <c r="M11" s="71" t="str">
        <f t="shared" ca="1" si="2"/>
        <v/>
      </c>
      <c r="N11" s="71">
        <f t="shared" ca="1" si="3"/>
        <v>67.781723042421973</v>
      </c>
    </row>
    <row r="12" spans="1:14" ht="42.75" x14ac:dyDescent="0.2">
      <c r="A12" s="46" t="s">
        <v>98</v>
      </c>
      <c r="B12" s="71">
        <f t="shared" ca="1" si="2"/>
        <v>67.102020699852147</v>
      </c>
      <c r="C12" s="71">
        <f t="shared" ca="1" si="2"/>
        <v>62.103448275862057</v>
      </c>
      <c r="D12" s="71" t="str">
        <f t="shared" ca="1" si="2"/>
        <v/>
      </c>
      <c r="E12" s="71">
        <f t="shared" ca="1" si="2"/>
        <v>73.811659192825118</v>
      </c>
      <c r="F12" s="71">
        <f t="shared" ca="1" si="2"/>
        <v>70.198395947657232</v>
      </c>
      <c r="G12" s="71" t="str">
        <f t="shared" ca="1" si="2"/>
        <v/>
      </c>
      <c r="H12" s="71" t="str">
        <f t="shared" ca="1" si="2"/>
        <v/>
      </c>
      <c r="I12" s="71" t="str">
        <f t="shared" ca="1" si="2"/>
        <v/>
      </c>
      <c r="J12" s="71">
        <f t="shared" ca="1" si="2"/>
        <v>0</v>
      </c>
      <c r="K12" s="71">
        <f t="shared" ca="1" si="2"/>
        <v>0</v>
      </c>
      <c r="L12" s="71" t="str">
        <f t="shared" ca="1" si="2"/>
        <v/>
      </c>
      <c r="M12" s="71" t="str">
        <f t="shared" ca="1" si="2"/>
        <v>Lancaster</v>
      </c>
      <c r="N12" s="71">
        <f t="shared" ca="1" si="3"/>
        <v>45.53592068603276</v>
      </c>
    </row>
    <row r="13" spans="1:14" x14ac:dyDescent="0.2">
      <c r="A13" s="44" t="s">
        <v>205</v>
      </c>
      <c r="B13" s="71">
        <f t="shared" ca="1" si="2"/>
        <v>66.011369019422077</v>
      </c>
      <c r="C13" s="71" t="str">
        <f t="shared" ca="1" si="2"/>
        <v/>
      </c>
      <c r="D13" s="71">
        <f t="shared" ca="1" si="2"/>
        <v>61.334886817576567</v>
      </c>
      <c r="E13" s="71">
        <f t="shared" ca="1" si="2"/>
        <v>69.421487603305778</v>
      </c>
      <c r="F13" s="71" t="str">
        <f t="shared" ca="1" si="2"/>
        <v/>
      </c>
      <c r="G13" s="71" t="str">
        <f t="shared" ca="1" si="2"/>
        <v/>
      </c>
      <c r="H13" s="71" t="str">
        <f t="shared" ca="1" si="2"/>
        <v/>
      </c>
      <c r="I13" s="71" t="str">
        <f t="shared" ca="1" si="2"/>
        <v/>
      </c>
      <c r="J13" s="71" t="str">
        <f t="shared" ca="1" si="2"/>
        <v/>
      </c>
      <c r="K13" s="71" t="str">
        <f t="shared" ca="1" si="2"/>
        <v/>
      </c>
      <c r="L13" s="71" t="str">
        <f t="shared" ca="1" si="2"/>
        <v/>
      </c>
      <c r="M13" s="71" t="str">
        <f t="shared" ca="1" si="2"/>
        <v/>
      </c>
      <c r="N13" s="71">
        <f t="shared" ca="1" si="3"/>
        <v>65.589247813434795</v>
      </c>
    </row>
    <row r="14" spans="1:14" x14ac:dyDescent="0.2">
      <c r="A14" s="44" t="s">
        <v>14</v>
      </c>
      <c r="B14" s="71">
        <f t="shared" ref="B14:M23" ca="1" si="4">IF(ISNA(VLOOKUP($A14,INDIRECT("'"&amp;B$2&amp;"'!$C$2:$f$40"),4,FALSE)),"",VLOOKUP($A14,INDIRECT("'"&amp;B$2&amp;"'!$C$2:$f$40"),4,FALSE))</f>
        <v>65.14987360057782</v>
      </c>
      <c r="C14" s="71">
        <f t="shared" ca="1" si="4"/>
        <v>64.827866630523175</v>
      </c>
      <c r="D14" s="71">
        <f t="shared" ca="1" si="4"/>
        <v>66.970036404368528</v>
      </c>
      <c r="E14" s="71" t="str">
        <f t="shared" ca="1" si="4"/>
        <v/>
      </c>
      <c r="F14" s="71" t="str">
        <f t="shared" ca="1" si="4"/>
        <v/>
      </c>
      <c r="G14" s="71" t="str">
        <f t="shared" ca="1" si="4"/>
        <v/>
      </c>
      <c r="H14" s="71" t="str">
        <f t="shared" ca="1" si="4"/>
        <v/>
      </c>
      <c r="I14" s="71">
        <f t="shared" ca="1" si="4"/>
        <v>0</v>
      </c>
      <c r="J14" s="71" t="str">
        <f t="shared" ca="1" si="4"/>
        <v/>
      </c>
      <c r="K14" s="71">
        <f t="shared" ca="1" si="4"/>
        <v>0</v>
      </c>
      <c r="L14" s="71" t="str">
        <f t="shared" ca="1" si="4"/>
        <v/>
      </c>
      <c r="M14" s="71" t="str">
        <f t="shared" ca="1" si="4"/>
        <v/>
      </c>
      <c r="N14" s="71">
        <f t="shared" ca="1" si="3"/>
        <v>39.389555327093902</v>
      </c>
    </row>
    <row r="15" spans="1:14" x14ac:dyDescent="0.2">
      <c r="A15" s="44" t="s">
        <v>13</v>
      </c>
      <c r="B15" s="71" t="str">
        <f t="shared" ca="1" si="4"/>
        <v/>
      </c>
      <c r="C15" s="71" t="str">
        <f t="shared" ca="1" si="4"/>
        <v/>
      </c>
      <c r="D15" s="71" t="str">
        <f t="shared" ca="1" si="4"/>
        <v/>
      </c>
      <c r="E15" s="71">
        <f t="shared" ca="1" si="4"/>
        <v>64.141640519946222</v>
      </c>
      <c r="F15" s="71">
        <f t="shared" ca="1" si="4"/>
        <v>62.055996656916008</v>
      </c>
      <c r="G15" s="71" t="str">
        <f t="shared" ca="1" si="4"/>
        <v/>
      </c>
      <c r="H15" s="71">
        <f t="shared" ca="1" si="4"/>
        <v>0</v>
      </c>
      <c r="I15" s="71" t="str">
        <f t="shared" ca="1" si="4"/>
        <v/>
      </c>
      <c r="J15" s="71" t="str">
        <f t="shared" ca="1" si="4"/>
        <v/>
      </c>
      <c r="K15" s="71">
        <f t="shared" ca="1" si="4"/>
        <v>0</v>
      </c>
      <c r="L15" s="71" t="str">
        <f t="shared" ca="1" si="4"/>
        <v/>
      </c>
      <c r="M15" s="71">
        <f t="shared" ca="1" si="4"/>
        <v>0</v>
      </c>
      <c r="N15" s="71">
        <f t="shared" ca="1" si="3"/>
        <v>25.239527435372445</v>
      </c>
    </row>
    <row r="16" spans="1:14" x14ac:dyDescent="0.2">
      <c r="A16" s="44" t="s">
        <v>113</v>
      </c>
      <c r="B16" s="71">
        <f t="shared" ca="1" si="4"/>
        <v>64.110961279136973</v>
      </c>
      <c r="C16" s="71" t="str">
        <f t="shared" ca="1" si="4"/>
        <v/>
      </c>
      <c r="D16" s="71">
        <f t="shared" ca="1" si="4"/>
        <v>63.839674702294502</v>
      </c>
      <c r="E16" s="71" t="str">
        <f t="shared" ca="1" si="4"/>
        <v/>
      </c>
      <c r="F16" s="71">
        <f t="shared" ca="1" si="4"/>
        <v>64.467005076142129</v>
      </c>
      <c r="G16" s="71" t="str">
        <f t="shared" ca="1" si="4"/>
        <v/>
      </c>
      <c r="H16" s="71">
        <f t="shared" ca="1" si="4"/>
        <v>0</v>
      </c>
      <c r="I16" s="71">
        <f t="shared" ca="1" si="4"/>
        <v>0</v>
      </c>
      <c r="J16" s="71" t="str">
        <f t="shared" ca="1" si="4"/>
        <v/>
      </c>
      <c r="K16" s="71">
        <f t="shared" ca="1" si="4"/>
        <v>0</v>
      </c>
      <c r="L16" s="71" t="str">
        <f t="shared" ca="1" si="4"/>
        <v/>
      </c>
      <c r="M16" s="71">
        <f t="shared" ca="1" si="4"/>
        <v>0</v>
      </c>
      <c r="N16" s="71">
        <f t="shared" ca="1" si="3"/>
        <v>27.48823443679623</v>
      </c>
    </row>
    <row r="17" spans="1:14" ht="28.5" x14ac:dyDescent="0.2">
      <c r="A17" s="47" t="s">
        <v>126</v>
      </c>
      <c r="B17" s="71" t="str">
        <f t="shared" ca="1" si="4"/>
        <v/>
      </c>
      <c r="C17" s="71" t="str">
        <f t="shared" ca="1" si="4"/>
        <v/>
      </c>
      <c r="D17" s="71">
        <f t="shared" ca="1" si="4"/>
        <v>63.86634844868734</v>
      </c>
      <c r="E17" s="71" t="str">
        <f t="shared" ca="1" si="4"/>
        <v/>
      </c>
      <c r="F17" s="71" t="str">
        <f t="shared" ca="1" si="4"/>
        <v/>
      </c>
      <c r="G17" s="71" t="str">
        <f t="shared" ca="1" si="4"/>
        <v/>
      </c>
      <c r="H17" s="71" t="str">
        <f t="shared" ca="1" si="4"/>
        <v/>
      </c>
      <c r="I17" s="71" t="str">
        <f t="shared" ca="1" si="4"/>
        <v>Reid</v>
      </c>
      <c r="J17" s="71" t="str">
        <f t="shared" ca="1" si="4"/>
        <v/>
      </c>
      <c r="K17" s="71" t="str">
        <f t="shared" ca="1" si="4"/>
        <v/>
      </c>
      <c r="L17" s="71" t="str">
        <f t="shared" ca="1" si="4"/>
        <v/>
      </c>
      <c r="M17" s="71" t="str">
        <f t="shared" ca="1" si="4"/>
        <v/>
      </c>
      <c r="N17" s="71">
        <f t="shared" ca="1" si="3"/>
        <v>63.86634844868734</v>
      </c>
    </row>
    <row r="18" spans="1:14" x14ac:dyDescent="0.2">
      <c r="A18" s="44" t="s">
        <v>25</v>
      </c>
      <c r="B18" s="71">
        <f t="shared" ca="1" si="4"/>
        <v>63.35930339138406</v>
      </c>
      <c r="C18" s="71">
        <f t="shared" ca="1" si="4"/>
        <v>63.017241379310335</v>
      </c>
      <c r="D18" s="71" t="str">
        <f t="shared" ca="1" si="4"/>
        <v/>
      </c>
      <c r="E18" s="71" t="str">
        <f t="shared" ca="1" si="4"/>
        <v/>
      </c>
      <c r="F18" s="71">
        <f t="shared" ca="1" si="4"/>
        <v>61.822840409956079</v>
      </c>
      <c r="G18" s="71" t="str">
        <f t="shared" ca="1" si="4"/>
        <v/>
      </c>
      <c r="H18" s="71" t="str">
        <f t="shared" ca="1" si="4"/>
        <v/>
      </c>
      <c r="I18" s="71" t="str">
        <f t="shared" ca="1" si="4"/>
        <v/>
      </c>
      <c r="J18" s="71" t="str">
        <f t="shared" ca="1" si="4"/>
        <v/>
      </c>
      <c r="K18" s="71" t="str">
        <f t="shared" ca="1" si="4"/>
        <v/>
      </c>
      <c r="L18" s="71" t="str">
        <f t="shared" ca="1" si="4"/>
        <v/>
      </c>
      <c r="M18" s="71" t="str">
        <f t="shared" ca="1" si="4"/>
        <v/>
      </c>
      <c r="N18" s="71">
        <f t="shared" ca="1" si="3"/>
        <v>62.733128393550153</v>
      </c>
    </row>
    <row r="19" spans="1:14" x14ac:dyDescent="0.2">
      <c r="A19" s="46" t="s">
        <v>132</v>
      </c>
      <c r="B19" s="71">
        <f t="shared" ca="1" si="4"/>
        <v>62.913613146791022</v>
      </c>
      <c r="C19" s="71" t="str">
        <f t="shared" ca="1" si="4"/>
        <v/>
      </c>
      <c r="D19" s="71" t="str">
        <f t="shared" ca="1" si="4"/>
        <v/>
      </c>
      <c r="E19" s="71" t="str">
        <f t="shared" ca="1" si="4"/>
        <v/>
      </c>
      <c r="F19" s="71" t="str">
        <f t="shared" ca="1" si="4"/>
        <v/>
      </c>
      <c r="G19" s="71">
        <f t="shared" ca="1" si="4"/>
        <v>0</v>
      </c>
      <c r="H19" s="71" t="str">
        <f t="shared" ca="1" si="4"/>
        <v/>
      </c>
      <c r="I19" s="71" t="str">
        <f t="shared" ca="1" si="4"/>
        <v/>
      </c>
      <c r="J19" s="71" t="str">
        <f t="shared" ca="1" si="4"/>
        <v/>
      </c>
      <c r="K19" s="71" t="str">
        <f t="shared" ca="1" si="4"/>
        <v/>
      </c>
      <c r="L19" s="71" t="str">
        <f t="shared" ca="1" si="4"/>
        <v/>
      </c>
      <c r="M19" s="71" t="str">
        <f t="shared" ca="1" si="4"/>
        <v/>
      </c>
      <c r="N19" s="71">
        <f t="shared" ca="1" si="3"/>
        <v>31.456806573395511</v>
      </c>
    </row>
    <row r="20" spans="1:14" ht="28.5" x14ac:dyDescent="0.2">
      <c r="A20" s="44" t="s">
        <v>182</v>
      </c>
      <c r="B20" s="71" t="str">
        <f t="shared" ca="1" si="4"/>
        <v/>
      </c>
      <c r="C20" s="71">
        <f t="shared" ca="1" si="4"/>
        <v>58.85771210360285</v>
      </c>
      <c r="D20" s="71">
        <f t="shared" ca="1" si="4"/>
        <v>62.899219304471245</v>
      </c>
      <c r="E20" s="71">
        <f t="shared" ca="1" si="4"/>
        <v>65.821749795584623</v>
      </c>
      <c r="F20" s="71">
        <f t="shared" ca="1" si="4"/>
        <v>61.654703437854167</v>
      </c>
      <c r="G20" s="71" t="str">
        <f t="shared" ca="1" si="4"/>
        <v/>
      </c>
      <c r="H20" s="71">
        <f t="shared" ca="1" si="4"/>
        <v>0</v>
      </c>
      <c r="I20" s="71" t="str">
        <f t="shared" ca="1" si="4"/>
        <v>Jones</v>
      </c>
      <c r="J20" s="71" t="str">
        <f t="shared" ca="1" si="4"/>
        <v/>
      </c>
      <c r="K20" s="71">
        <f t="shared" ca="1" si="4"/>
        <v>0</v>
      </c>
      <c r="L20" s="71" t="str">
        <f t="shared" ca="1" si="4"/>
        <v/>
      </c>
      <c r="M20" s="71">
        <f t="shared" ca="1" si="4"/>
        <v>0</v>
      </c>
      <c r="N20" s="71">
        <f t="shared" ca="1" si="3"/>
        <v>35.604769234501838</v>
      </c>
    </row>
    <row r="21" spans="1:14" x14ac:dyDescent="0.2">
      <c r="A21" s="44" t="s">
        <v>160</v>
      </c>
      <c r="B21" s="71" t="str">
        <f t="shared" ca="1" si="4"/>
        <v/>
      </c>
      <c r="C21" s="71">
        <f t="shared" ca="1" si="4"/>
        <v>62.520654949677031</v>
      </c>
      <c r="D21" s="71" t="str">
        <f t="shared" ca="1" si="4"/>
        <v/>
      </c>
      <c r="E21" s="71" t="str">
        <f t="shared" ca="1" si="4"/>
        <v/>
      </c>
      <c r="F21" s="71" t="str">
        <f t="shared" ca="1" si="4"/>
        <v/>
      </c>
      <c r="G21" s="71" t="str">
        <f t="shared" ca="1" si="4"/>
        <v/>
      </c>
      <c r="H21" s="71" t="str">
        <f t="shared" ca="1" si="4"/>
        <v/>
      </c>
      <c r="I21" s="71" t="str">
        <f t="shared" ca="1" si="4"/>
        <v/>
      </c>
      <c r="J21" s="71" t="str">
        <f t="shared" ca="1" si="4"/>
        <v/>
      </c>
      <c r="K21" s="71" t="str">
        <f t="shared" ca="1" si="4"/>
        <v/>
      </c>
      <c r="L21" s="71" t="str">
        <f t="shared" ca="1" si="4"/>
        <v/>
      </c>
      <c r="M21" s="71" t="str">
        <f t="shared" ca="1" si="4"/>
        <v/>
      </c>
      <c r="N21" s="71">
        <f t="shared" ca="1" si="3"/>
        <v>62.520654949677031</v>
      </c>
    </row>
    <row r="22" spans="1:14" x14ac:dyDescent="0.2">
      <c r="A22" s="44" t="s">
        <v>9</v>
      </c>
      <c r="B22" s="71">
        <f t="shared" ca="1" si="4"/>
        <v>61.584940739019288</v>
      </c>
      <c r="C22" s="71">
        <f t="shared" ca="1" si="4"/>
        <v>60.281496738757291</v>
      </c>
      <c r="D22" s="71" t="str">
        <f t="shared" ca="1" si="4"/>
        <v/>
      </c>
      <c r="E22" s="71" t="str">
        <f t="shared" ca="1" si="4"/>
        <v/>
      </c>
      <c r="F22" s="71" t="str">
        <f t="shared" ca="1" si="4"/>
        <v/>
      </c>
      <c r="G22" s="71" t="str">
        <f t="shared" ca="1" si="4"/>
        <v/>
      </c>
      <c r="H22" s="71" t="str">
        <f t="shared" ca="1" si="4"/>
        <v/>
      </c>
      <c r="I22" s="71">
        <f t="shared" ca="1" si="4"/>
        <v>0</v>
      </c>
      <c r="J22" s="71" t="str">
        <f t="shared" ca="1" si="4"/>
        <v/>
      </c>
      <c r="K22" s="71">
        <f t="shared" ca="1" si="4"/>
        <v>0</v>
      </c>
      <c r="L22" s="71" t="str">
        <f t="shared" ca="1" si="4"/>
        <v/>
      </c>
      <c r="M22" s="71" t="str">
        <f t="shared" ca="1" si="4"/>
        <v/>
      </c>
      <c r="N22" s="71">
        <f t="shared" ca="1" si="3"/>
        <v>30.466609369444143</v>
      </c>
    </row>
    <row r="23" spans="1:14" x14ac:dyDescent="0.2">
      <c r="A23" s="44" t="s">
        <v>212</v>
      </c>
      <c r="B23" s="71">
        <f t="shared" ca="1" si="4"/>
        <v>59.076369452219119</v>
      </c>
      <c r="C23" s="71" t="str">
        <f t="shared" ca="1" si="4"/>
        <v/>
      </c>
      <c r="D23" s="71" t="str">
        <f t="shared" ca="1" si="4"/>
        <v/>
      </c>
      <c r="E23" s="71">
        <f t="shared" ca="1" si="4"/>
        <v>60.908465244322088</v>
      </c>
      <c r="F23" s="71" t="str">
        <f t="shared" ca="1" si="4"/>
        <v/>
      </c>
      <c r="G23" s="71">
        <f t="shared" ca="1" si="4"/>
        <v>0</v>
      </c>
      <c r="H23" s="71" t="str">
        <f t="shared" ca="1" si="4"/>
        <v/>
      </c>
      <c r="I23" s="71" t="str">
        <f t="shared" ca="1" si="4"/>
        <v/>
      </c>
      <c r="J23" s="71" t="str">
        <f t="shared" ca="1" si="4"/>
        <v/>
      </c>
      <c r="K23" s="71" t="str">
        <f t="shared" ca="1" si="4"/>
        <v/>
      </c>
      <c r="L23" s="71" t="str">
        <f t="shared" ca="1" si="4"/>
        <v/>
      </c>
      <c r="M23" s="71" t="str">
        <f t="shared" ca="1" si="4"/>
        <v/>
      </c>
      <c r="N23" s="71">
        <f t="shared" ca="1" si="3"/>
        <v>39.994944898847073</v>
      </c>
    </row>
    <row r="24" spans="1:14" x14ac:dyDescent="0.2">
      <c r="A24" s="44" t="s">
        <v>105</v>
      </c>
      <c r="B24" s="71">
        <f t="shared" ref="B24:M33" ca="1" si="5">IF(ISNA(VLOOKUP($A24,INDIRECT("'"&amp;B$2&amp;"'!$C$2:$f$40"),4,FALSE)),"",VLOOKUP($A24,INDIRECT("'"&amp;B$2&amp;"'!$C$2:$f$40"),4,FALSE))</f>
        <v>59.631025590160675</v>
      </c>
      <c r="C24" s="71" t="str">
        <f t="shared" ca="1" si="5"/>
        <v/>
      </c>
      <c r="D24" s="71" t="str">
        <f t="shared" ca="1" si="5"/>
        <v/>
      </c>
      <c r="E24" s="71" t="str">
        <f t="shared" ca="1" si="5"/>
        <v/>
      </c>
      <c r="F24" s="71" t="str">
        <f t="shared" ca="1" si="5"/>
        <v/>
      </c>
      <c r="G24" s="71" t="str">
        <f t="shared" ca="1" si="5"/>
        <v/>
      </c>
      <c r="H24" s="71" t="str">
        <f t="shared" ca="1" si="5"/>
        <v/>
      </c>
      <c r="I24" s="71">
        <f t="shared" ca="1" si="5"/>
        <v>0</v>
      </c>
      <c r="J24" s="71" t="str">
        <f t="shared" ca="1" si="5"/>
        <v/>
      </c>
      <c r="K24" s="71">
        <f t="shared" ca="1" si="5"/>
        <v>0</v>
      </c>
      <c r="L24" s="71" t="str">
        <f t="shared" ca="1" si="5"/>
        <v/>
      </c>
      <c r="M24" s="71" t="str">
        <f t="shared" ca="1" si="5"/>
        <v/>
      </c>
      <c r="N24" s="71">
        <f t="shared" ca="1" si="3"/>
        <v>19.877008530053558</v>
      </c>
    </row>
    <row r="25" spans="1:14" x14ac:dyDescent="0.2">
      <c r="A25" s="44" t="s">
        <v>24</v>
      </c>
      <c r="B25" s="71" t="str">
        <f t="shared" ca="1" si="5"/>
        <v/>
      </c>
      <c r="C25" s="71">
        <f t="shared" ca="1" si="5"/>
        <v>58.363436469294797</v>
      </c>
      <c r="D25" s="71">
        <f t="shared" ca="1" si="5"/>
        <v>60.778541053320247</v>
      </c>
      <c r="E25" s="71" t="str">
        <f t="shared" ca="1" si="5"/>
        <v/>
      </c>
      <c r="F25" s="71" t="str">
        <f t="shared" ca="1" si="5"/>
        <v/>
      </c>
      <c r="G25" s="71" t="str">
        <f t="shared" ca="1" si="5"/>
        <v/>
      </c>
      <c r="H25" s="71" t="str">
        <f t="shared" ca="1" si="5"/>
        <v/>
      </c>
      <c r="I25" s="71" t="str">
        <f t="shared" ca="1" si="5"/>
        <v/>
      </c>
      <c r="J25" s="71" t="str">
        <f t="shared" ca="1" si="5"/>
        <v/>
      </c>
      <c r="K25" s="71" t="str">
        <f t="shared" ca="1" si="5"/>
        <v/>
      </c>
      <c r="L25" s="71" t="str">
        <f t="shared" ca="1" si="5"/>
        <v/>
      </c>
      <c r="M25" s="71" t="str">
        <f t="shared" ca="1" si="5"/>
        <v/>
      </c>
      <c r="N25" s="71">
        <f t="shared" ca="1" si="3"/>
        <v>59.570988761307518</v>
      </c>
    </row>
    <row r="26" spans="1:14" x14ac:dyDescent="0.2">
      <c r="A26" s="47" t="s">
        <v>27</v>
      </c>
      <c r="B26" s="71" t="str">
        <f t="shared" ca="1" si="5"/>
        <v/>
      </c>
      <c r="C26" s="71">
        <f t="shared" ca="1" si="5"/>
        <v>59.533564450047272</v>
      </c>
      <c r="D26" s="71" t="str">
        <f t="shared" ca="1" si="5"/>
        <v/>
      </c>
      <c r="E26" s="71" t="str">
        <f t="shared" ca="1" si="5"/>
        <v/>
      </c>
      <c r="F26" s="71" t="str">
        <f t="shared" ca="1" si="5"/>
        <v/>
      </c>
      <c r="G26" s="71" t="str">
        <f t="shared" ca="1" si="5"/>
        <v/>
      </c>
      <c r="H26" s="71" t="str">
        <f t="shared" ca="1" si="5"/>
        <v/>
      </c>
      <c r="I26" s="71" t="str">
        <f t="shared" ca="1" si="5"/>
        <v/>
      </c>
      <c r="J26" s="71" t="str">
        <f t="shared" ca="1" si="5"/>
        <v/>
      </c>
      <c r="K26" s="71" t="str">
        <f t="shared" ca="1" si="5"/>
        <v/>
      </c>
      <c r="L26" s="71" t="str">
        <f t="shared" ca="1" si="5"/>
        <v/>
      </c>
      <c r="M26" s="71" t="str">
        <f t="shared" ca="1" si="5"/>
        <v/>
      </c>
      <c r="N26" s="71">
        <f t="shared" ca="1" si="3"/>
        <v>59.533564450047272</v>
      </c>
    </row>
    <row r="27" spans="1:14" x14ac:dyDescent="0.2">
      <c r="A27" s="47" t="s">
        <v>12</v>
      </c>
      <c r="B27" s="71" t="str">
        <f t="shared" ca="1" si="5"/>
        <v/>
      </c>
      <c r="C27" s="71" t="str">
        <f t="shared" ca="1" si="5"/>
        <v/>
      </c>
      <c r="D27" s="71" t="str">
        <f t="shared" ca="1" si="5"/>
        <v/>
      </c>
      <c r="E27" s="71">
        <f t="shared" ca="1" si="5"/>
        <v>58.514986376021795</v>
      </c>
      <c r="F27" s="71" t="str">
        <f t="shared" ca="1" si="5"/>
        <v/>
      </c>
      <c r="G27" s="71" t="str">
        <f t="shared" ca="1" si="5"/>
        <v/>
      </c>
      <c r="H27" s="71" t="str">
        <f t="shared" ca="1" si="5"/>
        <v/>
      </c>
      <c r="I27" s="71" t="str">
        <f t="shared" ca="1" si="5"/>
        <v/>
      </c>
      <c r="J27" s="71" t="str">
        <f t="shared" ca="1" si="5"/>
        <v/>
      </c>
      <c r="K27" s="71" t="str">
        <f t="shared" ca="1" si="5"/>
        <v/>
      </c>
      <c r="L27" s="71" t="str">
        <f t="shared" ca="1" si="5"/>
        <v/>
      </c>
      <c r="M27" s="71" t="str">
        <f t="shared" ca="1" si="5"/>
        <v/>
      </c>
      <c r="N27" s="71">
        <f t="shared" ca="1" si="3"/>
        <v>58.514986376021795</v>
      </c>
    </row>
    <row r="28" spans="1:14" x14ac:dyDescent="0.2">
      <c r="A28" s="47" t="s">
        <v>20</v>
      </c>
      <c r="B28" s="71">
        <f t="shared" ca="1" si="5"/>
        <v>58.481365377917093</v>
      </c>
      <c r="C28" s="71" t="str">
        <f t="shared" ca="1" si="5"/>
        <v/>
      </c>
      <c r="D28" s="71" t="str">
        <f t="shared" ca="1" si="5"/>
        <v/>
      </c>
      <c r="E28" s="71" t="str">
        <f t="shared" ca="1" si="5"/>
        <v/>
      </c>
      <c r="F28" s="71" t="str">
        <f t="shared" ca="1" si="5"/>
        <v/>
      </c>
      <c r="G28" s="71" t="str">
        <f t="shared" ca="1" si="5"/>
        <v/>
      </c>
      <c r="H28" s="71" t="str">
        <f t="shared" ca="1" si="5"/>
        <v/>
      </c>
      <c r="I28" s="71" t="str">
        <f t="shared" ca="1" si="5"/>
        <v/>
      </c>
      <c r="J28" s="71" t="str">
        <f t="shared" ca="1" si="5"/>
        <v/>
      </c>
      <c r="K28" s="71" t="str">
        <f t="shared" ca="1" si="5"/>
        <v/>
      </c>
      <c r="L28" s="71" t="str">
        <f t="shared" ca="1" si="5"/>
        <v/>
      </c>
      <c r="M28" s="71" t="str">
        <f t="shared" ca="1" si="5"/>
        <v/>
      </c>
      <c r="N28" s="71">
        <f t="shared" ca="1" si="3"/>
        <v>58.481365377917093</v>
      </c>
    </row>
    <row r="29" spans="1:14" x14ac:dyDescent="0.2">
      <c r="A29" s="47" t="s">
        <v>116</v>
      </c>
      <c r="B29" s="71">
        <f t="shared" ca="1" si="5"/>
        <v>57.026038304282338</v>
      </c>
      <c r="C29" s="71">
        <f t="shared" ca="1" si="5"/>
        <v>57.152156224572828</v>
      </c>
      <c r="D29" s="71">
        <f t="shared" ca="1" si="5"/>
        <v>60.478732564146725</v>
      </c>
      <c r="E29" s="71" t="str">
        <f t="shared" ca="1" si="5"/>
        <v/>
      </c>
      <c r="F29" s="71" t="str">
        <f t="shared" ca="1" si="5"/>
        <v/>
      </c>
      <c r="G29" s="71" t="str">
        <f t="shared" ca="1" si="5"/>
        <v/>
      </c>
      <c r="H29" s="71" t="str">
        <f t="shared" ca="1" si="5"/>
        <v/>
      </c>
      <c r="I29" s="71" t="str">
        <f t="shared" ca="1" si="5"/>
        <v/>
      </c>
      <c r="J29" s="71" t="str">
        <f t="shared" ca="1" si="5"/>
        <v/>
      </c>
      <c r="K29" s="71" t="str">
        <f t="shared" ca="1" si="5"/>
        <v/>
      </c>
      <c r="L29" s="71" t="str">
        <f t="shared" ca="1" si="5"/>
        <v/>
      </c>
      <c r="M29" s="71" t="str">
        <f t="shared" ca="1" si="5"/>
        <v/>
      </c>
      <c r="N29" s="71">
        <f t="shared" ca="1" si="3"/>
        <v>58.218975697667297</v>
      </c>
    </row>
    <row r="30" spans="1:14" x14ac:dyDescent="0.2">
      <c r="A30" s="44" t="s">
        <v>34</v>
      </c>
      <c r="B30" s="71">
        <f t="shared" ca="1" si="5"/>
        <v>57.941176470588239</v>
      </c>
      <c r="C30" s="71">
        <f t="shared" ca="1" si="5"/>
        <v>57.997032640949556</v>
      </c>
      <c r="D30" s="71" t="str">
        <f t="shared" ca="1" si="5"/>
        <v/>
      </c>
      <c r="E30" s="71" t="str">
        <f t="shared" ca="1" si="5"/>
        <v/>
      </c>
      <c r="F30" s="71" t="str">
        <f t="shared" ca="1" si="5"/>
        <v/>
      </c>
      <c r="G30" s="71" t="str">
        <f t="shared" ca="1" si="5"/>
        <v/>
      </c>
      <c r="H30" s="71" t="str">
        <f t="shared" ca="1" si="5"/>
        <v/>
      </c>
      <c r="I30" s="71">
        <f t="shared" ca="1" si="5"/>
        <v>0</v>
      </c>
      <c r="J30" s="71" t="str">
        <f t="shared" ca="1" si="5"/>
        <v/>
      </c>
      <c r="K30" s="71" t="str">
        <f t="shared" ca="1" si="5"/>
        <v/>
      </c>
      <c r="L30" s="71" t="str">
        <f t="shared" ca="1" si="5"/>
        <v/>
      </c>
      <c r="M30" s="71" t="str">
        <f t="shared" ca="1" si="5"/>
        <v/>
      </c>
      <c r="N30" s="71">
        <f t="shared" ca="1" si="3"/>
        <v>38.646069703845932</v>
      </c>
    </row>
    <row r="31" spans="1:14" x14ac:dyDescent="0.2">
      <c r="A31" s="44" t="s">
        <v>30</v>
      </c>
      <c r="B31" s="71">
        <f t="shared" ca="1" si="5"/>
        <v>51.292432264092184</v>
      </c>
      <c r="C31" s="71" t="str">
        <f t="shared" ca="1" si="5"/>
        <v/>
      </c>
      <c r="D31" s="71" t="str">
        <f t="shared" ca="1" si="5"/>
        <v/>
      </c>
      <c r="E31" s="71">
        <f t="shared" ca="1" si="5"/>
        <v>62.196679438058752</v>
      </c>
      <c r="F31" s="71" t="str">
        <f t="shared" ca="1" si="5"/>
        <v/>
      </c>
      <c r="G31" s="71" t="str">
        <f t="shared" ca="1" si="5"/>
        <v/>
      </c>
      <c r="H31" s="71">
        <f t="shared" ca="1" si="5"/>
        <v>0</v>
      </c>
      <c r="I31" s="71">
        <f t="shared" ca="1" si="5"/>
        <v>0</v>
      </c>
      <c r="J31" s="71" t="str">
        <f t="shared" ca="1" si="5"/>
        <v/>
      </c>
      <c r="K31" s="71">
        <f t="shared" ca="1" si="5"/>
        <v>0</v>
      </c>
      <c r="L31" s="71" t="str">
        <f t="shared" ca="1" si="5"/>
        <v/>
      </c>
      <c r="M31" s="71">
        <f t="shared" ca="1" si="5"/>
        <v>0</v>
      </c>
      <c r="N31" s="71">
        <f t="shared" ca="1" si="3"/>
        <v>18.914851950358489</v>
      </c>
    </row>
    <row r="32" spans="1:14" x14ac:dyDescent="0.2">
      <c r="A32" s="44" t="s">
        <v>69</v>
      </c>
      <c r="B32" s="71">
        <f t="shared" ca="1" si="5"/>
        <v>58.4163430693905</v>
      </c>
      <c r="C32" s="71" t="str">
        <f t="shared" ca="1" si="5"/>
        <v/>
      </c>
      <c r="D32" s="71">
        <f t="shared" ca="1" si="5"/>
        <v>52.767230468300539</v>
      </c>
      <c r="E32" s="71" t="str">
        <f t="shared" ca="1" si="5"/>
        <v/>
      </c>
      <c r="F32" s="71" t="str">
        <f t="shared" ca="1" si="5"/>
        <v/>
      </c>
      <c r="G32" s="71" t="str">
        <f t="shared" ca="1" si="5"/>
        <v/>
      </c>
      <c r="H32" s="71">
        <f t="shared" ca="1" si="5"/>
        <v>0</v>
      </c>
      <c r="I32" s="71" t="str">
        <f t="shared" ca="1" si="5"/>
        <v/>
      </c>
      <c r="J32" s="71" t="str">
        <f t="shared" ca="1" si="5"/>
        <v/>
      </c>
      <c r="K32" s="71">
        <f t="shared" ca="1" si="5"/>
        <v>0</v>
      </c>
      <c r="L32" s="71" t="str">
        <f t="shared" ca="1" si="5"/>
        <v/>
      </c>
      <c r="M32" s="71" t="str">
        <f t="shared" ca="1" si="5"/>
        <v/>
      </c>
      <c r="N32" s="71">
        <f t="shared" ca="1" si="3"/>
        <v>27.795893384422762</v>
      </c>
    </row>
    <row r="33" spans="1:14" x14ac:dyDescent="0.2">
      <c r="A33" s="44" t="s">
        <v>40</v>
      </c>
      <c r="B33" s="71" t="str">
        <f t="shared" ca="1" si="5"/>
        <v/>
      </c>
      <c r="C33" s="71" t="str">
        <f t="shared" ca="1" si="5"/>
        <v/>
      </c>
      <c r="D33" s="71" t="str">
        <f t="shared" ca="1" si="5"/>
        <v/>
      </c>
      <c r="E33" s="71">
        <f t="shared" ca="1" si="5"/>
        <v>54.562268803945734</v>
      </c>
      <c r="F33" s="71" t="str">
        <f t="shared" ca="1" si="5"/>
        <v/>
      </c>
      <c r="G33" s="71" t="str">
        <f t="shared" ca="1" si="5"/>
        <v/>
      </c>
      <c r="H33" s="71">
        <f t="shared" ca="1" si="5"/>
        <v>0</v>
      </c>
      <c r="I33" s="71">
        <f t="shared" ca="1" si="5"/>
        <v>0</v>
      </c>
      <c r="J33" s="71" t="str">
        <f t="shared" ca="1" si="5"/>
        <v/>
      </c>
      <c r="K33" s="71" t="str">
        <f t="shared" ca="1" si="5"/>
        <v/>
      </c>
      <c r="L33" s="71" t="str">
        <f t="shared" ca="1" si="5"/>
        <v/>
      </c>
      <c r="M33" s="71" t="str">
        <f t="shared" ca="1" si="5"/>
        <v/>
      </c>
      <c r="N33" s="71">
        <f t="shared" ca="1" si="3"/>
        <v>18.187422934648577</v>
      </c>
    </row>
    <row r="34" spans="1:14" x14ac:dyDescent="0.2">
      <c r="A34" s="44" t="s">
        <v>133</v>
      </c>
      <c r="B34" s="71" t="str">
        <f t="shared" ref="B34:M43" ca="1" si="6">IF(ISNA(VLOOKUP($A34,INDIRECT("'"&amp;B$2&amp;"'!$C$2:$f$40"),4,FALSE)),"",VLOOKUP($A34,INDIRECT("'"&amp;B$2&amp;"'!$C$2:$f$40"),4,FALSE))</f>
        <v/>
      </c>
      <c r="C34" s="71" t="str">
        <f t="shared" ca="1" si="6"/>
        <v/>
      </c>
      <c r="D34" s="71">
        <f t="shared" ca="1" si="6"/>
        <v>52.715960756161756</v>
      </c>
      <c r="E34" s="71" t="str">
        <f t="shared" ca="1" si="6"/>
        <v/>
      </c>
      <c r="F34" s="71">
        <f t="shared" ca="1" si="6"/>
        <v>53.530811954509382</v>
      </c>
      <c r="G34" s="71" t="str">
        <f t="shared" ca="1" si="6"/>
        <v/>
      </c>
      <c r="H34" s="71" t="str">
        <f t="shared" ca="1" si="6"/>
        <v/>
      </c>
      <c r="I34" s="71" t="str">
        <f t="shared" ca="1" si="6"/>
        <v/>
      </c>
      <c r="J34" s="71" t="str">
        <f t="shared" ca="1" si="6"/>
        <v/>
      </c>
      <c r="K34" s="71" t="str">
        <f t="shared" ca="1" si="6"/>
        <v/>
      </c>
      <c r="L34" s="71" t="str">
        <f t="shared" ca="1" si="6"/>
        <v/>
      </c>
      <c r="M34" s="71" t="str">
        <f t="shared" ca="1" si="6"/>
        <v/>
      </c>
      <c r="N34" s="71">
        <f t="shared" ca="1" si="3"/>
        <v>53.123386355335569</v>
      </c>
    </row>
    <row r="35" spans="1:14" ht="42.75" x14ac:dyDescent="0.2">
      <c r="A35" s="44" t="s">
        <v>85</v>
      </c>
      <c r="B35" s="71" t="str">
        <f t="shared" ca="1" si="6"/>
        <v/>
      </c>
      <c r="C35" s="71" t="str">
        <f t="shared" ca="1" si="6"/>
        <v/>
      </c>
      <c r="D35" s="71" t="str">
        <f t="shared" ca="1" si="6"/>
        <v/>
      </c>
      <c r="E35" s="71" t="str">
        <f t="shared" ca="1" si="6"/>
        <v/>
      </c>
      <c r="F35" s="71" t="str">
        <f t="shared" ca="1" si="6"/>
        <v/>
      </c>
      <c r="G35" s="71" t="str">
        <f t="shared" ca="1" si="6"/>
        <v/>
      </c>
      <c r="H35" s="71" t="str">
        <f t="shared" ca="1" si="6"/>
        <v/>
      </c>
      <c r="I35" s="71" t="str">
        <f t="shared" ca="1" si="6"/>
        <v>Healey</v>
      </c>
      <c r="J35" s="71" t="str">
        <f t="shared" ca="1" si="6"/>
        <v/>
      </c>
      <c r="K35" s="71" t="str">
        <f t="shared" ca="1" si="6"/>
        <v/>
      </c>
      <c r="L35" s="71" t="str">
        <f t="shared" ca="1" si="6"/>
        <v/>
      </c>
      <c r="M35" s="71" t="str">
        <f t="shared" ca="1" si="6"/>
        <v/>
      </c>
      <c r="N35" s="71" t="e">
        <f t="shared" ca="1" si="3"/>
        <v>#DIV/0!</v>
      </c>
    </row>
    <row r="36" spans="1:14" x14ac:dyDescent="0.2">
      <c r="A36" s="44" t="s">
        <v>66</v>
      </c>
      <c r="B36" s="71" t="str">
        <f t="shared" ca="1" si="6"/>
        <v/>
      </c>
      <c r="C36" s="71" t="str">
        <f t="shared" ca="1" si="6"/>
        <v/>
      </c>
      <c r="D36" s="71" t="str">
        <f t="shared" ca="1" si="6"/>
        <v/>
      </c>
      <c r="E36" s="71" t="str">
        <f t="shared" ca="1" si="6"/>
        <v/>
      </c>
      <c r="F36" s="71" t="str">
        <f t="shared" ca="1" si="6"/>
        <v/>
      </c>
      <c r="G36" s="71" t="str">
        <f t="shared" ca="1" si="6"/>
        <v/>
      </c>
      <c r="H36" s="71" t="str">
        <f t="shared" ca="1" si="6"/>
        <v/>
      </c>
      <c r="I36" s="71" t="str">
        <f t="shared" ca="1" si="6"/>
        <v/>
      </c>
      <c r="J36" s="71" t="str">
        <f t="shared" ca="1" si="6"/>
        <v/>
      </c>
      <c r="K36" s="71" t="str">
        <f t="shared" ca="1" si="6"/>
        <v/>
      </c>
      <c r="L36" s="71" t="str">
        <f t="shared" ca="1" si="6"/>
        <v/>
      </c>
      <c r="M36" s="71" t="str">
        <f t="shared" ca="1" si="6"/>
        <v/>
      </c>
      <c r="N36" s="71" t="e">
        <f t="shared" ref="N36:N67" ca="1" si="7">AVERAGE(B36:M36)</f>
        <v>#DIV/0!</v>
      </c>
    </row>
    <row r="37" spans="1:14" hidden="1" x14ac:dyDescent="0.2">
      <c r="A37" s="44" t="s">
        <v>33</v>
      </c>
      <c r="B37" s="71" t="str">
        <f t="shared" ca="1" si="6"/>
        <v/>
      </c>
      <c r="C37" s="71" t="str">
        <f t="shared" ca="1" si="6"/>
        <v/>
      </c>
      <c r="D37" s="71" t="str">
        <f t="shared" ca="1" si="6"/>
        <v/>
      </c>
      <c r="E37" s="71" t="str">
        <f t="shared" ca="1" si="6"/>
        <v/>
      </c>
      <c r="F37" s="71" t="str">
        <f t="shared" ca="1" si="6"/>
        <v/>
      </c>
      <c r="G37" s="71" t="str">
        <f t="shared" ca="1" si="6"/>
        <v/>
      </c>
      <c r="H37" s="71" t="str">
        <f t="shared" ca="1" si="6"/>
        <v/>
      </c>
      <c r="I37" s="71" t="str">
        <f t="shared" ca="1" si="6"/>
        <v/>
      </c>
      <c r="J37" s="71" t="str">
        <f t="shared" ca="1" si="6"/>
        <v/>
      </c>
      <c r="K37" s="71" t="str">
        <f t="shared" ca="1" si="6"/>
        <v/>
      </c>
      <c r="L37" s="71" t="str">
        <f t="shared" ca="1" si="6"/>
        <v/>
      </c>
      <c r="M37" s="71" t="str">
        <f t="shared" ca="1" si="6"/>
        <v/>
      </c>
      <c r="N37" s="71" t="e">
        <f t="shared" ca="1" si="7"/>
        <v>#DIV/0!</v>
      </c>
    </row>
    <row r="38" spans="1:14" hidden="1" x14ac:dyDescent="0.2">
      <c r="A38" s="44" t="s">
        <v>28</v>
      </c>
      <c r="B38" s="71" t="str">
        <f t="shared" ca="1" si="6"/>
        <v/>
      </c>
      <c r="C38" s="71" t="str">
        <f t="shared" ca="1" si="6"/>
        <v/>
      </c>
      <c r="D38" s="71" t="str">
        <f t="shared" ca="1" si="6"/>
        <v/>
      </c>
      <c r="E38" s="71" t="str">
        <f t="shared" ca="1" si="6"/>
        <v/>
      </c>
      <c r="F38" s="71" t="str">
        <f t="shared" ca="1" si="6"/>
        <v/>
      </c>
      <c r="G38" s="71" t="str">
        <f t="shared" ca="1" si="6"/>
        <v/>
      </c>
      <c r="H38" s="71">
        <f t="shared" ca="1" si="6"/>
        <v>0</v>
      </c>
      <c r="I38" s="71">
        <f t="shared" ca="1" si="6"/>
        <v>0</v>
      </c>
      <c r="J38" s="71" t="str">
        <f t="shared" ca="1" si="6"/>
        <v/>
      </c>
      <c r="K38" s="71" t="str">
        <f t="shared" ca="1" si="6"/>
        <v/>
      </c>
      <c r="L38" s="71" t="str">
        <f t="shared" ca="1" si="6"/>
        <v/>
      </c>
      <c r="M38" s="71" t="str">
        <f t="shared" ca="1" si="6"/>
        <v/>
      </c>
      <c r="N38" s="71">
        <f t="shared" ca="1" si="7"/>
        <v>0</v>
      </c>
    </row>
    <row r="39" spans="1:14" ht="28.5" hidden="1" x14ac:dyDescent="0.2">
      <c r="A39" s="44" t="s">
        <v>102</v>
      </c>
      <c r="B39" s="71" t="str">
        <f t="shared" ca="1" si="6"/>
        <v/>
      </c>
      <c r="C39" s="71" t="str">
        <f t="shared" ca="1" si="6"/>
        <v/>
      </c>
      <c r="D39" s="71" t="str">
        <f t="shared" ca="1" si="6"/>
        <v/>
      </c>
      <c r="E39" s="71" t="str">
        <f t="shared" ca="1" si="6"/>
        <v/>
      </c>
      <c r="F39" s="71">
        <f t="shared" ca="1" si="6"/>
        <v>56.657789613848188</v>
      </c>
      <c r="G39" s="71" t="str">
        <f t="shared" ca="1" si="6"/>
        <v/>
      </c>
      <c r="H39" s="71" t="str">
        <f t="shared" ca="1" si="6"/>
        <v/>
      </c>
      <c r="I39" s="71" t="str">
        <f t="shared" ca="1" si="6"/>
        <v>Draper</v>
      </c>
      <c r="J39" s="71" t="str">
        <f t="shared" ca="1" si="6"/>
        <v/>
      </c>
      <c r="K39" s="71">
        <f t="shared" ca="1" si="6"/>
        <v>0</v>
      </c>
      <c r="L39" s="71" t="str">
        <f t="shared" ca="1" si="6"/>
        <v/>
      </c>
      <c r="M39" s="71" t="str">
        <f t="shared" ca="1" si="6"/>
        <v/>
      </c>
      <c r="N39" s="71">
        <f t="shared" ca="1" si="7"/>
        <v>28.328894806924094</v>
      </c>
    </row>
    <row r="40" spans="1:14" hidden="1" x14ac:dyDescent="0.2">
      <c r="A40" s="44" t="s">
        <v>10</v>
      </c>
      <c r="B40" s="71" t="str">
        <f t="shared" ca="1" si="6"/>
        <v/>
      </c>
      <c r="C40" s="71" t="str">
        <f t="shared" ca="1" si="6"/>
        <v/>
      </c>
      <c r="D40" s="71" t="str">
        <f t="shared" ca="1" si="6"/>
        <v/>
      </c>
      <c r="E40" s="71" t="str">
        <f t="shared" ca="1" si="6"/>
        <v/>
      </c>
      <c r="F40" s="71" t="str">
        <f t="shared" ca="1" si="6"/>
        <v/>
      </c>
      <c r="G40" s="71" t="str">
        <f t="shared" ca="1" si="6"/>
        <v/>
      </c>
      <c r="H40" s="71" t="str">
        <f t="shared" ca="1" si="6"/>
        <v/>
      </c>
      <c r="I40" s="71" t="str">
        <f t="shared" ca="1" si="6"/>
        <v/>
      </c>
      <c r="J40" s="71" t="str">
        <f t="shared" ca="1" si="6"/>
        <v/>
      </c>
      <c r="K40" s="71" t="str">
        <f t="shared" ca="1" si="6"/>
        <v/>
      </c>
      <c r="L40" s="71" t="str">
        <f t="shared" ca="1" si="6"/>
        <v/>
      </c>
      <c r="M40" s="71" t="str">
        <f t="shared" ca="1" si="6"/>
        <v/>
      </c>
      <c r="N40" s="71" t="e">
        <f t="shared" ca="1" si="7"/>
        <v>#DIV/0!</v>
      </c>
    </row>
    <row r="41" spans="1:14" hidden="1" x14ac:dyDescent="0.2">
      <c r="A41" s="44" t="s">
        <v>15</v>
      </c>
      <c r="B41" s="71" t="str">
        <f t="shared" ca="1" si="6"/>
        <v/>
      </c>
      <c r="C41" s="71" t="str">
        <f t="shared" ca="1" si="6"/>
        <v/>
      </c>
      <c r="D41" s="71" t="str">
        <f t="shared" ca="1" si="6"/>
        <v/>
      </c>
      <c r="E41" s="71" t="str">
        <f t="shared" ca="1" si="6"/>
        <v/>
      </c>
      <c r="F41" s="71" t="str">
        <f t="shared" ca="1" si="6"/>
        <v/>
      </c>
      <c r="G41" s="71" t="str">
        <f t="shared" ca="1" si="6"/>
        <v/>
      </c>
      <c r="H41" s="71" t="str">
        <f t="shared" ca="1" si="6"/>
        <v/>
      </c>
      <c r="I41" s="71" t="str">
        <f t="shared" ca="1" si="6"/>
        <v/>
      </c>
      <c r="J41" s="71" t="str">
        <f t="shared" ca="1" si="6"/>
        <v/>
      </c>
      <c r="K41" s="71" t="str">
        <f t="shared" ca="1" si="6"/>
        <v/>
      </c>
      <c r="L41" s="71" t="str">
        <f t="shared" ca="1" si="6"/>
        <v/>
      </c>
      <c r="M41" s="71" t="str">
        <f t="shared" ca="1" si="6"/>
        <v/>
      </c>
      <c r="N41" s="71" t="e">
        <f t="shared" ca="1" si="7"/>
        <v>#DIV/0!</v>
      </c>
    </row>
    <row r="42" spans="1:14" hidden="1" x14ac:dyDescent="0.2">
      <c r="A42" s="48" t="s">
        <v>67</v>
      </c>
      <c r="B42" s="71" t="str">
        <f t="shared" ca="1" si="6"/>
        <v/>
      </c>
      <c r="C42" s="71" t="str">
        <f t="shared" ca="1" si="6"/>
        <v/>
      </c>
      <c r="D42" s="71" t="str">
        <f t="shared" ca="1" si="6"/>
        <v/>
      </c>
      <c r="E42" s="71" t="str">
        <f t="shared" ca="1" si="6"/>
        <v/>
      </c>
      <c r="F42" s="71" t="str">
        <f t="shared" ca="1" si="6"/>
        <v/>
      </c>
      <c r="G42" s="71" t="str">
        <f t="shared" ca="1" si="6"/>
        <v/>
      </c>
      <c r="H42" s="71" t="str">
        <f t="shared" ca="1" si="6"/>
        <v/>
      </c>
      <c r="I42" s="71" t="str">
        <f t="shared" ca="1" si="6"/>
        <v/>
      </c>
      <c r="J42" s="71" t="str">
        <f t="shared" ca="1" si="6"/>
        <v/>
      </c>
      <c r="K42" s="71" t="str">
        <f t="shared" ca="1" si="6"/>
        <v/>
      </c>
      <c r="L42" s="71">
        <f t="shared" ca="1" si="6"/>
        <v>0</v>
      </c>
      <c r="M42" s="71" t="str">
        <f t="shared" ca="1" si="6"/>
        <v/>
      </c>
      <c r="N42" s="71">
        <f t="shared" ca="1" si="7"/>
        <v>0</v>
      </c>
    </row>
    <row r="43" spans="1:14" hidden="1" x14ac:dyDescent="0.2">
      <c r="A43" s="47" t="s">
        <v>35</v>
      </c>
      <c r="B43" s="71" t="str">
        <f t="shared" ca="1" si="6"/>
        <v/>
      </c>
      <c r="C43" s="71" t="str">
        <f t="shared" ca="1" si="6"/>
        <v/>
      </c>
      <c r="D43" s="71" t="str">
        <f t="shared" ca="1" si="6"/>
        <v/>
      </c>
      <c r="E43" s="71" t="str">
        <f t="shared" ca="1" si="6"/>
        <v/>
      </c>
      <c r="F43" s="71" t="str">
        <f t="shared" ca="1" si="6"/>
        <v/>
      </c>
      <c r="G43" s="71" t="str">
        <f t="shared" ca="1" si="6"/>
        <v/>
      </c>
      <c r="H43" s="71" t="str">
        <f t="shared" ca="1" si="6"/>
        <v/>
      </c>
      <c r="I43" s="71" t="str">
        <f t="shared" ca="1" si="6"/>
        <v/>
      </c>
      <c r="J43" s="71" t="str">
        <f t="shared" ca="1" si="6"/>
        <v/>
      </c>
      <c r="K43" s="71" t="str">
        <f t="shared" ca="1" si="6"/>
        <v/>
      </c>
      <c r="L43" s="71" t="str">
        <f t="shared" ca="1" si="6"/>
        <v/>
      </c>
      <c r="M43" s="71" t="str">
        <f t="shared" ca="1" si="6"/>
        <v/>
      </c>
      <c r="N43" s="71" t="e">
        <f t="shared" ca="1" si="7"/>
        <v>#DIV/0!</v>
      </c>
    </row>
    <row r="44" spans="1:14" hidden="1" x14ac:dyDescent="0.2">
      <c r="A44" s="44" t="s">
        <v>18</v>
      </c>
      <c r="B44" s="71" t="str">
        <f t="shared" ref="B44:M53" ca="1" si="8">IF(ISNA(VLOOKUP($A44,INDIRECT("'"&amp;B$2&amp;"'!$C$2:$f$40"),4,FALSE)),"",VLOOKUP($A44,INDIRECT("'"&amp;B$2&amp;"'!$C$2:$f$40"),4,FALSE))</f>
        <v/>
      </c>
      <c r="C44" s="71" t="str">
        <f t="shared" ca="1" si="8"/>
        <v/>
      </c>
      <c r="D44" s="71" t="str">
        <f t="shared" ca="1" si="8"/>
        <v/>
      </c>
      <c r="E44" s="71" t="str">
        <f t="shared" ca="1" si="8"/>
        <v/>
      </c>
      <c r="F44" s="71" t="str">
        <f t="shared" ca="1" si="8"/>
        <v/>
      </c>
      <c r="G44" s="71" t="str">
        <f t="shared" ca="1" si="8"/>
        <v/>
      </c>
      <c r="H44" s="71" t="str">
        <f t="shared" ca="1" si="8"/>
        <v/>
      </c>
      <c r="I44" s="71" t="str">
        <f t="shared" ca="1" si="8"/>
        <v/>
      </c>
      <c r="J44" s="71" t="str">
        <f t="shared" ca="1" si="8"/>
        <v/>
      </c>
      <c r="K44" s="71" t="str">
        <f t="shared" ca="1" si="8"/>
        <v/>
      </c>
      <c r="L44" s="71" t="str">
        <f t="shared" ca="1" si="8"/>
        <v/>
      </c>
      <c r="M44" s="71" t="str">
        <f t="shared" ca="1" si="8"/>
        <v/>
      </c>
      <c r="N44" s="71" t="e">
        <f t="shared" ca="1" si="7"/>
        <v>#DIV/0!</v>
      </c>
    </row>
    <row r="45" spans="1:14" hidden="1" x14ac:dyDescent="0.2">
      <c r="A45" s="44" t="s">
        <v>26</v>
      </c>
      <c r="B45" s="71" t="str">
        <f t="shared" ca="1" si="8"/>
        <v/>
      </c>
      <c r="C45" s="71" t="str">
        <f t="shared" ca="1" si="8"/>
        <v/>
      </c>
      <c r="D45" s="71" t="str">
        <f t="shared" ca="1" si="8"/>
        <v/>
      </c>
      <c r="E45" s="71" t="str">
        <f t="shared" ca="1" si="8"/>
        <v/>
      </c>
      <c r="F45" s="71" t="str">
        <f t="shared" ca="1" si="8"/>
        <v/>
      </c>
      <c r="G45" s="71" t="str">
        <f t="shared" ca="1" si="8"/>
        <v/>
      </c>
      <c r="H45" s="71" t="str">
        <f t="shared" ca="1" si="8"/>
        <v/>
      </c>
      <c r="I45" s="71">
        <f t="shared" ca="1" si="8"/>
        <v>0</v>
      </c>
      <c r="J45" s="71" t="str">
        <f t="shared" ca="1" si="8"/>
        <v/>
      </c>
      <c r="K45" s="71" t="str">
        <f t="shared" ca="1" si="8"/>
        <v/>
      </c>
      <c r="L45" s="71" t="str">
        <f t="shared" ca="1" si="8"/>
        <v/>
      </c>
      <c r="M45" s="71" t="str">
        <f t="shared" ca="1" si="8"/>
        <v/>
      </c>
      <c r="N45" s="71">
        <f t="shared" ca="1" si="7"/>
        <v>0</v>
      </c>
    </row>
    <row r="46" spans="1:14" hidden="1" x14ac:dyDescent="0.2">
      <c r="A46" s="44" t="s">
        <v>29</v>
      </c>
      <c r="B46" s="71" t="str">
        <f t="shared" ca="1" si="8"/>
        <v/>
      </c>
      <c r="C46" s="71" t="str">
        <f t="shared" ca="1" si="8"/>
        <v/>
      </c>
      <c r="D46" s="71" t="str">
        <f t="shared" ca="1" si="8"/>
        <v/>
      </c>
      <c r="E46" s="71" t="str">
        <f t="shared" ca="1" si="8"/>
        <v/>
      </c>
      <c r="F46" s="71" t="str">
        <f t="shared" ca="1" si="8"/>
        <v/>
      </c>
      <c r="G46" s="71" t="str">
        <f t="shared" ca="1" si="8"/>
        <v/>
      </c>
      <c r="H46" s="71" t="str">
        <f t="shared" ca="1" si="8"/>
        <v/>
      </c>
      <c r="I46" s="71" t="str">
        <f t="shared" ca="1" si="8"/>
        <v/>
      </c>
      <c r="J46" s="71" t="str">
        <f t="shared" ca="1" si="8"/>
        <v/>
      </c>
      <c r="K46" s="71" t="str">
        <f t="shared" ca="1" si="8"/>
        <v/>
      </c>
      <c r="L46" s="71" t="str">
        <f t="shared" ca="1" si="8"/>
        <v/>
      </c>
      <c r="M46" s="71" t="str">
        <f t="shared" ca="1" si="8"/>
        <v/>
      </c>
      <c r="N46" s="71" t="e">
        <f t="shared" ca="1" si="7"/>
        <v>#DIV/0!</v>
      </c>
    </row>
    <row r="47" spans="1:14" hidden="1" x14ac:dyDescent="0.2">
      <c r="A47" s="44" t="s">
        <v>22</v>
      </c>
      <c r="B47" s="71" t="str">
        <f t="shared" ca="1" si="8"/>
        <v/>
      </c>
      <c r="C47" s="71" t="str">
        <f t="shared" ca="1" si="8"/>
        <v/>
      </c>
      <c r="D47" s="71" t="str">
        <f t="shared" ca="1" si="8"/>
        <v/>
      </c>
      <c r="E47" s="71" t="str">
        <f t="shared" ca="1" si="8"/>
        <v/>
      </c>
      <c r="F47" s="71" t="str">
        <f t="shared" ca="1" si="8"/>
        <v/>
      </c>
      <c r="G47" s="71" t="str">
        <f t="shared" ca="1" si="8"/>
        <v/>
      </c>
      <c r="H47" s="71" t="str">
        <f t="shared" ca="1" si="8"/>
        <v/>
      </c>
      <c r="I47" s="71" t="str">
        <f t="shared" ca="1" si="8"/>
        <v/>
      </c>
      <c r="J47" s="71" t="str">
        <f t="shared" ca="1" si="8"/>
        <v/>
      </c>
      <c r="K47" s="71" t="str">
        <f t="shared" ca="1" si="8"/>
        <v/>
      </c>
      <c r="L47" s="71" t="str">
        <f t="shared" ca="1" si="8"/>
        <v/>
      </c>
      <c r="M47" s="71" t="str">
        <f t="shared" ca="1" si="8"/>
        <v/>
      </c>
      <c r="N47" s="71" t="e">
        <f t="shared" ca="1" si="7"/>
        <v>#DIV/0!</v>
      </c>
    </row>
    <row r="48" spans="1:14" hidden="1" x14ac:dyDescent="0.2">
      <c r="A48" s="47" t="s">
        <v>32</v>
      </c>
      <c r="B48" s="71" t="str">
        <f t="shared" ca="1" si="8"/>
        <v/>
      </c>
      <c r="C48" s="71" t="str">
        <f t="shared" ca="1" si="8"/>
        <v/>
      </c>
      <c r="D48" s="71" t="str">
        <f t="shared" ca="1" si="8"/>
        <v/>
      </c>
      <c r="E48" s="71" t="str">
        <f t="shared" ca="1" si="8"/>
        <v/>
      </c>
      <c r="F48" s="71" t="str">
        <f t="shared" ca="1" si="8"/>
        <v/>
      </c>
      <c r="G48" s="71" t="str">
        <f t="shared" ca="1" si="8"/>
        <v/>
      </c>
      <c r="H48" s="71" t="str">
        <f t="shared" ca="1" si="8"/>
        <v/>
      </c>
      <c r="I48" s="71">
        <f t="shared" ca="1" si="8"/>
        <v>0</v>
      </c>
      <c r="J48" s="71" t="str">
        <f t="shared" ca="1" si="8"/>
        <v/>
      </c>
      <c r="K48" s="71" t="str">
        <f t="shared" ca="1" si="8"/>
        <v/>
      </c>
      <c r="L48" s="71" t="str">
        <f t="shared" ca="1" si="8"/>
        <v/>
      </c>
      <c r="M48" s="71" t="str">
        <f t="shared" ca="1" si="8"/>
        <v/>
      </c>
      <c r="N48" s="71">
        <f t="shared" ca="1" si="7"/>
        <v>0</v>
      </c>
    </row>
    <row r="49" spans="1:14" hidden="1" x14ac:dyDescent="0.2">
      <c r="A49" s="44" t="s">
        <v>114</v>
      </c>
      <c r="B49" s="71" t="str">
        <f t="shared" ca="1" si="8"/>
        <v/>
      </c>
      <c r="C49" s="71" t="str">
        <f t="shared" ca="1" si="8"/>
        <v/>
      </c>
      <c r="D49" s="71" t="str">
        <f t="shared" ca="1" si="8"/>
        <v/>
      </c>
      <c r="E49" s="71" t="str">
        <f t="shared" ca="1" si="8"/>
        <v/>
      </c>
      <c r="F49" s="71" t="str">
        <f t="shared" ca="1" si="8"/>
        <v/>
      </c>
      <c r="G49" s="71" t="str">
        <f t="shared" ca="1" si="8"/>
        <v/>
      </c>
      <c r="H49" s="71" t="str">
        <f t="shared" ca="1" si="8"/>
        <v/>
      </c>
      <c r="I49" s="71" t="str">
        <f t="shared" ca="1" si="8"/>
        <v/>
      </c>
      <c r="J49" s="71" t="str">
        <f t="shared" ca="1" si="8"/>
        <v/>
      </c>
      <c r="K49" s="71" t="str">
        <f t="shared" ca="1" si="8"/>
        <v/>
      </c>
      <c r="L49" s="71" t="str">
        <f t="shared" ca="1" si="8"/>
        <v/>
      </c>
      <c r="M49" s="71" t="str">
        <f t="shared" ca="1" si="8"/>
        <v/>
      </c>
      <c r="N49" s="71" t="e">
        <f t="shared" ca="1" si="7"/>
        <v>#DIV/0!</v>
      </c>
    </row>
    <row r="50" spans="1:14" hidden="1" x14ac:dyDescent="0.2">
      <c r="A50" s="47" t="s">
        <v>157</v>
      </c>
      <c r="B50" s="71" t="str">
        <f t="shared" ca="1" si="8"/>
        <v/>
      </c>
      <c r="C50" s="71" t="str">
        <f t="shared" ca="1" si="8"/>
        <v/>
      </c>
      <c r="D50" s="71" t="str">
        <f t="shared" ca="1" si="8"/>
        <v/>
      </c>
      <c r="E50" s="71" t="str">
        <f t="shared" ca="1" si="8"/>
        <v/>
      </c>
      <c r="F50" s="71" t="str">
        <f t="shared" ca="1" si="8"/>
        <v/>
      </c>
      <c r="G50" s="71" t="str">
        <f t="shared" ca="1" si="8"/>
        <v/>
      </c>
      <c r="H50" s="71" t="str">
        <f t="shared" ca="1" si="8"/>
        <v/>
      </c>
      <c r="I50" s="71" t="str">
        <f t="shared" ca="1" si="8"/>
        <v/>
      </c>
      <c r="J50" s="71" t="str">
        <f t="shared" ca="1" si="8"/>
        <v/>
      </c>
      <c r="K50" s="71" t="str">
        <f t="shared" ca="1" si="8"/>
        <v/>
      </c>
      <c r="L50" s="71" t="str">
        <f t="shared" ca="1" si="8"/>
        <v/>
      </c>
      <c r="M50" s="71" t="str">
        <f t="shared" ca="1" si="8"/>
        <v/>
      </c>
      <c r="N50" s="71" t="e">
        <f t="shared" ca="1" si="7"/>
        <v>#DIV/0!</v>
      </c>
    </row>
    <row r="51" spans="1:14" hidden="1" x14ac:dyDescent="0.2">
      <c r="A51" s="44" t="s">
        <v>23</v>
      </c>
      <c r="B51" s="71" t="str">
        <f t="shared" ca="1" si="8"/>
        <v/>
      </c>
      <c r="C51" s="71" t="str">
        <f t="shared" ca="1" si="8"/>
        <v/>
      </c>
      <c r="D51" s="71" t="str">
        <f t="shared" ca="1" si="8"/>
        <v/>
      </c>
      <c r="E51" s="71" t="str">
        <f t="shared" ca="1" si="8"/>
        <v/>
      </c>
      <c r="F51" s="71" t="str">
        <f t="shared" ca="1" si="8"/>
        <v/>
      </c>
      <c r="G51" s="71" t="str">
        <f t="shared" ca="1" si="8"/>
        <v/>
      </c>
      <c r="H51" s="71" t="str">
        <f t="shared" ca="1" si="8"/>
        <v/>
      </c>
      <c r="I51" s="71" t="str">
        <f t="shared" ca="1" si="8"/>
        <v/>
      </c>
      <c r="J51" s="71" t="str">
        <f t="shared" ca="1" si="8"/>
        <v/>
      </c>
      <c r="K51" s="71" t="str">
        <f t="shared" ca="1" si="8"/>
        <v/>
      </c>
      <c r="L51" s="71" t="str">
        <f t="shared" ca="1" si="8"/>
        <v/>
      </c>
      <c r="M51" s="71" t="str">
        <f t="shared" ca="1" si="8"/>
        <v/>
      </c>
      <c r="N51" s="71" t="e">
        <f t="shared" ca="1" si="7"/>
        <v>#DIV/0!</v>
      </c>
    </row>
    <row r="52" spans="1:14" hidden="1" x14ac:dyDescent="0.2">
      <c r="A52" s="47" t="s">
        <v>106</v>
      </c>
      <c r="B52" s="71" t="str">
        <f t="shared" ca="1" si="8"/>
        <v/>
      </c>
      <c r="C52" s="71" t="str">
        <f t="shared" ca="1" si="8"/>
        <v/>
      </c>
      <c r="D52" s="71" t="str">
        <f t="shared" ca="1" si="8"/>
        <v/>
      </c>
      <c r="E52" s="71" t="str">
        <f t="shared" ca="1" si="8"/>
        <v/>
      </c>
      <c r="F52" s="71" t="str">
        <f t="shared" ca="1" si="8"/>
        <v/>
      </c>
      <c r="G52" s="71" t="str">
        <f t="shared" ca="1" si="8"/>
        <v/>
      </c>
      <c r="H52" s="71" t="str">
        <f t="shared" ca="1" si="8"/>
        <v/>
      </c>
      <c r="I52" s="71" t="str">
        <f t="shared" ca="1" si="8"/>
        <v/>
      </c>
      <c r="J52" s="71" t="str">
        <f t="shared" ca="1" si="8"/>
        <v/>
      </c>
      <c r="K52" s="71" t="str">
        <f t="shared" ca="1" si="8"/>
        <v/>
      </c>
      <c r="L52" s="71" t="str">
        <f t="shared" ca="1" si="8"/>
        <v/>
      </c>
      <c r="M52" s="71" t="str">
        <f t="shared" ca="1" si="8"/>
        <v/>
      </c>
      <c r="N52" s="71" t="e">
        <f t="shared" ca="1" si="7"/>
        <v>#DIV/0!</v>
      </c>
    </row>
    <row r="53" spans="1:14" hidden="1" x14ac:dyDescent="0.2">
      <c r="A53" s="47" t="s">
        <v>17</v>
      </c>
      <c r="B53" s="71" t="str">
        <f t="shared" ca="1" si="8"/>
        <v/>
      </c>
      <c r="C53" s="71" t="str">
        <f t="shared" ca="1" si="8"/>
        <v/>
      </c>
      <c r="D53" s="71" t="str">
        <f t="shared" ca="1" si="8"/>
        <v/>
      </c>
      <c r="E53" s="71" t="str">
        <f t="shared" ca="1" si="8"/>
        <v/>
      </c>
      <c r="F53" s="71" t="str">
        <f t="shared" ca="1" si="8"/>
        <v/>
      </c>
      <c r="G53" s="71" t="str">
        <f t="shared" ca="1" si="8"/>
        <v/>
      </c>
      <c r="H53" s="71" t="str">
        <f t="shared" ca="1" si="8"/>
        <v/>
      </c>
      <c r="I53" s="71" t="str">
        <f t="shared" ca="1" si="8"/>
        <v/>
      </c>
      <c r="J53" s="71" t="str">
        <f t="shared" ca="1" si="8"/>
        <v/>
      </c>
      <c r="K53" s="71" t="str">
        <f t="shared" ca="1" si="8"/>
        <v/>
      </c>
      <c r="L53" s="71" t="str">
        <f t="shared" ca="1" si="8"/>
        <v/>
      </c>
      <c r="M53" s="71" t="str">
        <f t="shared" ca="1" si="8"/>
        <v/>
      </c>
      <c r="N53" s="71" t="e">
        <f t="shared" ca="1" si="7"/>
        <v>#DIV/0!</v>
      </c>
    </row>
    <row r="54" spans="1:14" hidden="1" x14ac:dyDescent="0.2">
      <c r="A54" s="44" t="s">
        <v>92</v>
      </c>
      <c r="B54" s="71" t="str">
        <f t="shared" ref="B54:M63" ca="1" si="9">IF(ISNA(VLOOKUP($A54,INDIRECT("'"&amp;B$2&amp;"'!$C$2:$f$40"),4,FALSE)),"",VLOOKUP($A54,INDIRECT("'"&amp;B$2&amp;"'!$C$2:$f$40"),4,FALSE))</f>
        <v/>
      </c>
      <c r="C54" s="71" t="str">
        <f t="shared" ca="1" si="9"/>
        <v/>
      </c>
      <c r="D54" s="71" t="str">
        <f t="shared" ca="1" si="9"/>
        <v/>
      </c>
      <c r="E54" s="71" t="str">
        <f t="shared" ca="1" si="9"/>
        <v/>
      </c>
      <c r="F54" s="71" t="str">
        <f t="shared" ca="1" si="9"/>
        <v/>
      </c>
      <c r="G54" s="71" t="str">
        <f t="shared" ca="1" si="9"/>
        <v/>
      </c>
      <c r="H54" s="71" t="str">
        <f t="shared" ca="1" si="9"/>
        <v/>
      </c>
      <c r="I54" s="71" t="str">
        <f t="shared" ca="1" si="9"/>
        <v/>
      </c>
      <c r="J54" s="71" t="str">
        <f t="shared" ca="1" si="9"/>
        <v/>
      </c>
      <c r="K54" s="71" t="str">
        <f t="shared" ca="1" si="9"/>
        <v/>
      </c>
      <c r="L54" s="71" t="str">
        <f t="shared" ca="1" si="9"/>
        <v/>
      </c>
      <c r="M54" s="71" t="str">
        <f t="shared" ca="1" si="9"/>
        <v/>
      </c>
      <c r="N54" s="71" t="e">
        <f t="shared" ca="1" si="7"/>
        <v>#DIV/0!</v>
      </c>
    </row>
    <row r="55" spans="1:14" hidden="1" x14ac:dyDescent="0.2">
      <c r="A55" s="44" t="s">
        <v>101</v>
      </c>
      <c r="B55" s="71" t="str">
        <f t="shared" ca="1" si="9"/>
        <v/>
      </c>
      <c r="C55" s="71" t="str">
        <f t="shared" ca="1" si="9"/>
        <v/>
      </c>
      <c r="D55" s="71" t="str">
        <f t="shared" ca="1" si="9"/>
        <v/>
      </c>
      <c r="E55" s="71" t="str">
        <f t="shared" ca="1" si="9"/>
        <v/>
      </c>
      <c r="F55" s="71" t="str">
        <f t="shared" ca="1" si="9"/>
        <v/>
      </c>
      <c r="G55" s="71" t="str">
        <f t="shared" ca="1" si="9"/>
        <v/>
      </c>
      <c r="H55" s="71" t="str">
        <f t="shared" ca="1" si="9"/>
        <v/>
      </c>
      <c r="I55" s="71" t="str">
        <f t="shared" ca="1" si="9"/>
        <v/>
      </c>
      <c r="J55" s="71" t="str">
        <f t="shared" ca="1" si="9"/>
        <v/>
      </c>
      <c r="K55" s="71" t="str">
        <f t="shared" ca="1" si="9"/>
        <v/>
      </c>
      <c r="L55" s="71" t="str">
        <f t="shared" ca="1" si="9"/>
        <v/>
      </c>
      <c r="M55" s="71" t="str">
        <f t="shared" ca="1" si="9"/>
        <v/>
      </c>
      <c r="N55" s="71" t="e">
        <f t="shared" ca="1" si="7"/>
        <v>#DIV/0!</v>
      </c>
    </row>
    <row r="56" spans="1:14" hidden="1" x14ac:dyDescent="0.2">
      <c r="A56" s="44" t="s">
        <v>6</v>
      </c>
      <c r="B56" s="71" t="str">
        <f t="shared" ca="1" si="9"/>
        <v/>
      </c>
      <c r="C56" s="71" t="str">
        <f t="shared" ca="1" si="9"/>
        <v/>
      </c>
      <c r="D56" s="71" t="str">
        <f t="shared" ca="1" si="9"/>
        <v/>
      </c>
      <c r="E56" s="71" t="str">
        <f t="shared" ca="1" si="9"/>
        <v/>
      </c>
      <c r="F56" s="71" t="str">
        <f t="shared" ca="1" si="9"/>
        <v/>
      </c>
      <c r="G56" s="71" t="str">
        <f t="shared" ca="1" si="9"/>
        <v/>
      </c>
      <c r="H56" s="71" t="str">
        <f t="shared" ca="1" si="9"/>
        <v/>
      </c>
      <c r="I56" s="71" t="str">
        <f t="shared" ca="1" si="9"/>
        <v/>
      </c>
      <c r="J56" s="71" t="str">
        <f t="shared" ca="1" si="9"/>
        <v/>
      </c>
      <c r="K56" s="71" t="str">
        <f t="shared" ca="1" si="9"/>
        <v/>
      </c>
      <c r="L56" s="71" t="str">
        <f t="shared" ca="1" si="9"/>
        <v/>
      </c>
      <c r="M56" s="71" t="str">
        <f t="shared" ca="1" si="9"/>
        <v/>
      </c>
      <c r="N56" s="71" t="e">
        <f t="shared" ca="1" si="7"/>
        <v>#DIV/0!</v>
      </c>
    </row>
    <row r="57" spans="1:14" hidden="1" x14ac:dyDescent="0.2">
      <c r="A57" s="44" t="s">
        <v>37</v>
      </c>
      <c r="B57" s="71" t="str">
        <f t="shared" ca="1" si="9"/>
        <v/>
      </c>
      <c r="C57" s="71" t="str">
        <f t="shared" ca="1" si="9"/>
        <v/>
      </c>
      <c r="D57" s="71" t="str">
        <f t="shared" ca="1" si="9"/>
        <v/>
      </c>
      <c r="E57" s="71" t="str">
        <f t="shared" ca="1" si="9"/>
        <v/>
      </c>
      <c r="F57" s="71" t="str">
        <f t="shared" ca="1" si="9"/>
        <v/>
      </c>
      <c r="G57" s="71" t="str">
        <f t="shared" ca="1" si="9"/>
        <v/>
      </c>
      <c r="H57" s="71" t="str">
        <f t="shared" ca="1" si="9"/>
        <v/>
      </c>
      <c r="I57" s="71" t="str">
        <f t="shared" ca="1" si="9"/>
        <v/>
      </c>
      <c r="J57" s="71" t="str">
        <f t="shared" ca="1" si="9"/>
        <v/>
      </c>
      <c r="K57" s="71" t="str">
        <f t="shared" ca="1" si="9"/>
        <v/>
      </c>
      <c r="L57" s="71" t="str">
        <f t="shared" ca="1" si="9"/>
        <v/>
      </c>
      <c r="M57" s="71" t="str">
        <f t="shared" ca="1" si="9"/>
        <v/>
      </c>
      <c r="N57" s="71" t="e">
        <f t="shared" ca="1" si="7"/>
        <v>#DIV/0!</v>
      </c>
    </row>
    <row r="58" spans="1:14" hidden="1" x14ac:dyDescent="0.2">
      <c r="A58" s="44" t="s">
        <v>178</v>
      </c>
      <c r="B58" s="71" t="str">
        <f t="shared" ca="1" si="9"/>
        <v/>
      </c>
      <c r="C58" s="71" t="str">
        <f t="shared" ca="1" si="9"/>
        <v/>
      </c>
      <c r="D58" s="71" t="str">
        <f t="shared" ca="1" si="9"/>
        <v/>
      </c>
      <c r="E58" s="71" t="str">
        <f t="shared" ca="1" si="9"/>
        <v/>
      </c>
      <c r="F58" s="71" t="str">
        <f t="shared" ca="1" si="9"/>
        <v/>
      </c>
      <c r="G58" s="71" t="str">
        <f t="shared" ca="1" si="9"/>
        <v/>
      </c>
      <c r="H58" s="71" t="str">
        <f t="shared" ca="1" si="9"/>
        <v/>
      </c>
      <c r="I58" s="71" t="str">
        <f t="shared" ca="1" si="9"/>
        <v/>
      </c>
      <c r="J58" s="71" t="str">
        <f t="shared" ca="1" si="9"/>
        <v/>
      </c>
      <c r="K58" s="71" t="str">
        <f t="shared" ca="1" si="9"/>
        <v/>
      </c>
      <c r="L58" s="71" t="str">
        <f t="shared" ca="1" si="9"/>
        <v/>
      </c>
      <c r="M58" s="71" t="str">
        <f t="shared" ca="1" si="9"/>
        <v/>
      </c>
      <c r="N58" s="71" t="e">
        <f t="shared" ca="1" si="7"/>
        <v>#DIV/0!</v>
      </c>
    </row>
    <row r="59" spans="1:14" hidden="1" x14ac:dyDescent="0.2">
      <c r="A59" s="48" t="s">
        <v>163</v>
      </c>
      <c r="B59" s="71" t="str">
        <f t="shared" ca="1" si="9"/>
        <v/>
      </c>
      <c r="C59" s="71" t="str">
        <f t="shared" ca="1" si="9"/>
        <v/>
      </c>
      <c r="D59" s="71" t="str">
        <f t="shared" ca="1" si="9"/>
        <v/>
      </c>
      <c r="E59" s="71" t="str">
        <f t="shared" ca="1" si="9"/>
        <v/>
      </c>
      <c r="F59" s="71" t="str">
        <f t="shared" ca="1" si="9"/>
        <v/>
      </c>
      <c r="G59" s="71" t="str">
        <f t="shared" ca="1" si="9"/>
        <v/>
      </c>
      <c r="H59" s="71" t="str">
        <f t="shared" ca="1" si="9"/>
        <v/>
      </c>
      <c r="I59" s="71">
        <f t="shared" ca="1" si="9"/>
        <v>0</v>
      </c>
      <c r="J59" s="71">
        <f t="shared" ca="1" si="9"/>
        <v>0</v>
      </c>
      <c r="K59" s="71" t="str">
        <f t="shared" ca="1" si="9"/>
        <v/>
      </c>
      <c r="L59" s="71" t="str">
        <f t="shared" ca="1" si="9"/>
        <v/>
      </c>
      <c r="M59" s="71" t="str">
        <f t="shared" ca="1" si="9"/>
        <v/>
      </c>
      <c r="N59" s="71">
        <f t="shared" ca="1" si="7"/>
        <v>0</v>
      </c>
    </row>
    <row r="60" spans="1:14" hidden="1" x14ac:dyDescent="0.2">
      <c r="A60" s="44" t="s">
        <v>36</v>
      </c>
      <c r="B60" s="71" t="str">
        <f t="shared" ca="1" si="9"/>
        <v/>
      </c>
      <c r="C60" s="71" t="str">
        <f t="shared" ca="1" si="9"/>
        <v/>
      </c>
      <c r="D60" s="71" t="str">
        <f t="shared" ca="1" si="9"/>
        <v/>
      </c>
      <c r="E60" s="71" t="str">
        <f t="shared" ca="1" si="9"/>
        <v/>
      </c>
      <c r="F60" s="71" t="str">
        <f t="shared" ca="1" si="9"/>
        <v/>
      </c>
      <c r="G60" s="71" t="str">
        <f t="shared" ca="1" si="9"/>
        <v/>
      </c>
      <c r="H60" s="71" t="str">
        <f t="shared" ca="1" si="9"/>
        <v/>
      </c>
      <c r="I60" s="71" t="str">
        <f t="shared" ca="1" si="9"/>
        <v/>
      </c>
      <c r="J60" s="71" t="str">
        <f t="shared" ca="1" si="9"/>
        <v/>
      </c>
      <c r="K60" s="71" t="str">
        <f t="shared" ca="1" si="9"/>
        <v/>
      </c>
      <c r="L60" s="71" t="str">
        <f t="shared" ca="1" si="9"/>
        <v/>
      </c>
      <c r="M60" s="71" t="str">
        <f t="shared" ca="1" si="9"/>
        <v/>
      </c>
      <c r="N60" s="71" t="e">
        <f t="shared" ca="1" si="7"/>
        <v>#DIV/0!</v>
      </c>
    </row>
    <row r="61" spans="1:14" hidden="1" x14ac:dyDescent="0.2">
      <c r="A61" s="47" t="s">
        <v>194</v>
      </c>
      <c r="B61" s="71" t="str">
        <f t="shared" ca="1" si="9"/>
        <v/>
      </c>
      <c r="C61" s="71" t="str">
        <f t="shared" ca="1" si="9"/>
        <v/>
      </c>
      <c r="D61" s="71" t="str">
        <f t="shared" ca="1" si="9"/>
        <v/>
      </c>
      <c r="E61" s="71" t="str">
        <f t="shared" ca="1" si="9"/>
        <v/>
      </c>
      <c r="F61" s="71" t="str">
        <f t="shared" ca="1" si="9"/>
        <v/>
      </c>
      <c r="G61" s="71" t="str">
        <f t="shared" ca="1" si="9"/>
        <v/>
      </c>
      <c r="H61" s="71" t="str">
        <f t="shared" ca="1" si="9"/>
        <v/>
      </c>
      <c r="I61" s="71" t="str">
        <f t="shared" ca="1" si="9"/>
        <v/>
      </c>
      <c r="J61" s="71" t="str">
        <f t="shared" ca="1" si="9"/>
        <v/>
      </c>
      <c r="K61" s="71" t="str">
        <f t="shared" ca="1" si="9"/>
        <v/>
      </c>
      <c r="L61" s="71" t="str">
        <f t="shared" ca="1" si="9"/>
        <v/>
      </c>
      <c r="M61" s="71" t="str">
        <f t="shared" ca="1" si="9"/>
        <v/>
      </c>
      <c r="N61" s="71" t="e">
        <f t="shared" ca="1" si="7"/>
        <v>#DIV/0!</v>
      </c>
    </row>
    <row r="62" spans="1:14" hidden="1" x14ac:dyDescent="0.2">
      <c r="A62" s="49" t="s">
        <v>58</v>
      </c>
      <c r="B62" s="71" t="str">
        <f t="shared" ca="1" si="9"/>
        <v/>
      </c>
      <c r="C62" s="71" t="str">
        <f t="shared" ca="1" si="9"/>
        <v/>
      </c>
      <c r="D62" s="71" t="str">
        <f t="shared" ca="1" si="9"/>
        <v/>
      </c>
      <c r="E62" s="71" t="str">
        <f t="shared" ca="1" si="9"/>
        <v/>
      </c>
      <c r="F62" s="71" t="str">
        <f t="shared" ca="1" si="9"/>
        <v/>
      </c>
      <c r="G62" s="71" t="str">
        <f t="shared" ca="1" si="9"/>
        <v/>
      </c>
      <c r="H62" s="71" t="str">
        <f t="shared" ca="1" si="9"/>
        <v/>
      </c>
      <c r="I62" s="71" t="str">
        <f t="shared" ca="1" si="9"/>
        <v/>
      </c>
      <c r="J62" s="71" t="str">
        <f t="shared" ca="1" si="9"/>
        <v/>
      </c>
      <c r="K62" s="71" t="str">
        <f t="shared" ca="1" si="9"/>
        <v/>
      </c>
      <c r="L62" s="71" t="str">
        <f t="shared" ca="1" si="9"/>
        <v/>
      </c>
      <c r="M62" s="71" t="str">
        <f t="shared" ca="1" si="9"/>
        <v/>
      </c>
      <c r="N62" s="71" t="e">
        <f t="shared" ca="1" si="7"/>
        <v>#DIV/0!</v>
      </c>
    </row>
    <row r="63" spans="1:14" hidden="1" x14ac:dyDescent="0.2">
      <c r="A63" s="44" t="s">
        <v>131</v>
      </c>
      <c r="B63" s="71" t="str">
        <f t="shared" ca="1" si="9"/>
        <v/>
      </c>
      <c r="C63" s="71" t="str">
        <f t="shared" ca="1" si="9"/>
        <v/>
      </c>
      <c r="D63" s="71" t="str">
        <f t="shared" ca="1" si="9"/>
        <v/>
      </c>
      <c r="E63" s="71" t="str">
        <f t="shared" ca="1" si="9"/>
        <v/>
      </c>
      <c r="F63" s="71" t="str">
        <f t="shared" ca="1" si="9"/>
        <v/>
      </c>
      <c r="G63" s="71" t="str">
        <f t="shared" ca="1" si="9"/>
        <v/>
      </c>
      <c r="H63" s="71" t="str">
        <f t="shared" ca="1" si="9"/>
        <v/>
      </c>
      <c r="I63" s="71" t="str">
        <f t="shared" ca="1" si="9"/>
        <v/>
      </c>
      <c r="J63" s="71" t="str">
        <f t="shared" ca="1" si="9"/>
        <v/>
      </c>
      <c r="K63" s="71">
        <f t="shared" ca="1" si="9"/>
        <v>0</v>
      </c>
      <c r="L63" s="71" t="str">
        <f t="shared" ca="1" si="9"/>
        <v/>
      </c>
      <c r="M63" s="71" t="str">
        <f t="shared" ca="1" si="9"/>
        <v/>
      </c>
      <c r="N63" s="71">
        <f t="shared" ca="1" si="7"/>
        <v>0</v>
      </c>
    </row>
    <row r="64" spans="1:14" hidden="1" x14ac:dyDescent="0.2">
      <c r="A64" s="44" t="s">
        <v>89</v>
      </c>
      <c r="B64" s="71" t="str">
        <f t="shared" ref="B64:M73" ca="1" si="10">IF(ISNA(VLOOKUP($A64,INDIRECT("'"&amp;B$2&amp;"'!$C$2:$f$40"),4,FALSE)),"",VLOOKUP($A64,INDIRECT("'"&amp;B$2&amp;"'!$C$2:$f$40"),4,FALSE))</f>
        <v/>
      </c>
      <c r="C64" s="71" t="str">
        <f t="shared" ca="1" si="10"/>
        <v/>
      </c>
      <c r="D64" s="71" t="str">
        <f t="shared" ca="1" si="10"/>
        <v/>
      </c>
      <c r="E64" s="71" t="str">
        <f t="shared" ca="1" si="10"/>
        <v/>
      </c>
      <c r="F64" s="71">
        <f t="shared" ca="1" si="10"/>
        <v>63.662477558348293</v>
      </c>
      <c r="G64" s="71" t="str">
        <f t="shared" ca="1" si="10"/>
        <v/>
      </c>
      <c r="H64" s="71" t="str">
        <f t="shared" ca="1" si="10"/>
        <v/>
      </c>
      <c r="I64" s="71" t="str">
        <f t="shared" ca="1" si="10"/>
        <v/>
      </c>
      <c r="J64" s="71" t="str">
        <f t="shared" ca="1" si="10"/>
        <v/>
      </c>
      <c r="K64" s="71" t="str">
        <f t="shared" ca="1" si="10"/>
        <v/>
      </c>
      <c r="L64" s="71" t="str">
        <f t="shared" ca="1" si="10"/>
        <v/>
      </c>
      <c r="M64" s="71" t="str">
        <f t="shared" ca="1" si="10"/>
        <v/>
      </c>
      <c r="N64" s="71">
        <f t="shared" ca="1" si="7"/>
        <v>63.662477558348293</v>
      </c>
    </row>
    <row r="65" spans="1:14" hidden="1" x14ac:dyDescent="0.2">
      <c r="A65" s="47" t="s">
        <v>200</v>
      </c>
      <c r="B65" s="71" t="str">
        <f t="shared" ca="1" si="10"/>
        <v/>
      </c>
      <c r="C65" s="71" t="str">
        <f t="shared" ca="1" si="10"/>
        <v/>
      </c>
      <c r="D65" s="71" t="str">
        <f t="shared" ca="1" si="10"/>
        <v/>
      </c>
      <c r="E65" s="71" t="str">
        <f t="shared" ca="1" si="10"/>
        <v/>
      </c>
      <c r="F65" s="71" t="str">
        <f t="shared" ca="1" si="10"/>
        <v/>
      </c>
      <c r="G65" s="71" t="str">
        <f t="shared" ca="1" si="10"/>
        <v/>
      </c>
      <c r="H65" s="71">
        <f t="shared" ca="1" si="10"/>
        <v>0</v>
      </c>
      <c r="I65" s="71" t="str">
        <f t="shared" ca="1" si="10"/>
        <v/>
      </c>
      <c r="J65" s="71" t="str">
        <f t="shared" ca="1" si="10"/>
        <v/>
      </c>
      <c r="K65" s="71" t="str">
        <f t="shared" ca="1" si="10"/>
        <v/>
      </c>
      <c r="L65" s="71" t="str">
        <f t="shared" ca="1" si="10"/>
        <v/>
      </c>
      <c r="M65" s="71" t="str">
        <f t="shared" ca="1" si="10"/>
        <v/>
      </c>
      <c r="N65" s="71">
        <f t="shared" ca="1" si="7"/>
        <v>0</v>
      </c>
    </row>
    <row r="66" spans="1:14" hidden="1" x14ac:dyDescent="0.2">
      <c r="A66" s="47" t="s">
        <v>115</v>
      </c>
      <c r="B66" s="71" t="str">
        <f t="shared" ca="1" si="10"/>
        <v/>
      </c>
      <c r="C66" s="71" t="str">
        <f t="shared" ca="1" si="10"/>
        <v/>
      </c>
      <c r="D66" s="71" t="str">
        <f t="shared" ca="1" si="10"/>
        <v/>
      </c>
      <c r="E66" s="71" t="str">
        <f t="shared" ca="1" si="10"/>
        <v/>
      </c>
      <c r="F66" s="71" t="str">
        <f t="shared" ca="1" si="10"/>
        <v/>
      </c>
      <c r="G66" s="71" t="str">
        <f t="shared" ca="1" si="10"/>
        <v/>
      </c>
      <c r="H66" s="71" t="str">
        <f t="shared" ca="1" si="10"/>
        <v/>
      </c>
      <c r="I66" s="71" t="str">
        <f t="shared" ca="1" si="10"/>
        <v/>
      </c>
      <c r="J66" s="71" t="str">
        <f t="shared" ca="1" si="10"/>
        <v/>
      </c>
      <c r="K66" s="71" t="str">
        <f t="shared" ca="1" si="10"/>
        <v/>
      </c>
      <c r="L66" s="71" t="str">
        <f t="shared" ca="1" si="10"/>
        <v/>
      </c>
      <c r="M66" s="71" t="str">
        <f t="shared" ca="1" si="10"/>
        <v/>
      </c>
      <c r="N66" s="71" t="e">
        <f t="shared" ca="1" si="7"/>
        <v>#DIV/0!</v>
      </c>
    </row>
    <row r="67" spans="1:14" hidden="1" x14ac:dyDescent="0.2">
      <c r="A67" s="44" t="s">
        <v>87</v>
      </c>
      <c r="B67" s="71" t="str">
        <f t="shared" ca="1" si="10"/>
        <v/>
      </c>
      <c r="C67" s="71" t="str">
        <f t="shared" ca="1" si="10"/>
        <v/>
      </c>
      <c r="D67" s="71" t="str">
        <f t="shared" ca="1" si="10"/>
        <v/>
      </c>
      <c r="E67" s="71" t="str">
        <f t="shared" ca="1" si="10"/>
        <v/>
      </c>
      <c r="F67" s="71" t="str">
        <f t="shared" ca="1" si="10"/>
        <v/>
      </c>
      <c r="G67" s="71" t="str">
        <f t="shared" ca="1" si="10"/>
        <v/>
      </c>
      <c r="H67" s="71" t="str">
        <f t="shared" ca="1" si="10"/>
        <v/>
      </c>
      <c r="I67" s="71" t="str">
        <f t="shared" ca="1" si="10"/>
        <v/>
      </c>
      <c r="J67" s="71" t="str">
        <f t="shared" ca="1" si="10"/>
        <v/>
      </c>
      <c r="K67" s="71" t="str">
        <f t="shared" ca="1" si="10"/>
        <v/>
      </c>
      <c r="L67" s="71" t="str">
        <f t="shared" ca="1" si="10"/>
        <v/>
      </c>
      <c r="M67" s="71" t="str">
        <f t="shared" ca="1" si="10"/>
        <v/>
      </c>
      <c r="N67" s="71" t="e">
        <f t="shared" ca="1" si="7"/>
        <v>#DIV/0!</v>
      </c>
    </row>
    <row r="68" spans="1:14" hidden="1" x14ac:dyDescent="0.2">
      <c r="A68" s="44" t="s">
        <v>170</v>
      </c>
      <c r="B68" s="71" t="str">
        <f t="shared" ca="1" si="10"/>
        <v/>
      </c>
      <c r="C68" s="71" t="str">
        <f t="shared" ca="1" si="10"/>
        <v/>
      </c>
      <c r="D68" s="71" t="str">
        <f t="shared" ca="1" si="10"/>
        <v/>
      </c>
      <c r="E68" s="71" t="str">
        <f t="shared" ca="1" si="10"/>
        <v/>
      </c>
      <c r="F68" s="71" t="str">
        <f t="shared" ca="1" si="10"/>
        <v/>
      </c>
      <c r="G68" s="71" t="str">
        <f t="shared" ca="1" si="10"/>
        <v/>
      </c>
      <c r="H68" s="71">
        <f t="shared" ca="1" si="10"/>
        <v>0</v>
      </c>
      <c r="I68" s="71" t="str">
        <f t="shared" ca="1" si="10"/>
        <v/>
      </c>
      <c r="J68" s="71" t="str">
        <f t="shared" ca="1" si="10"/>
        <v/>
      </c>
      <c r="K68" s="71" t="str">
        <f t="shared" ca="1" si="10"/>
        <v/>
      </c>
      <c r="L68" s="71" t="str">
        <f t="shared" ca="1" si="10"/>
        <v/>
      </c>
      <c r="M68" s="71" t="str">
        <f t="shared" ca="1" si="10"/>
        <v/>
      </c>
      <c r="N68" s="71">
        <f t="shared" ref="N68:N99" ca="1" si="11">AVERAGE(B68:M68)</f>
        <v>0</v>
      </c>
    </row>
    <row r="69" spans="1:14" hidden="1" x14ac:dyDescent="0.2">
      <c r="A69" s="49" t="s">
        <v>175</v>
      </c>
      <c r="B69" s="71" t="str">
        <f t="shared" ca="1" si="10"/>
        <v/>
      </c>
      <c r="C69" s="71" t="str">
        <f t="shared" ca="1" si="10"/>
        <v/>
      </c>
      <c r="D69" s="71" t="str">
        <f t="shared" ca="1" si="10"/>
        <v/>
      </c>
      <c r="E69" s="71" t="str">
        <f t="shared" ca="1" si="10"/>
        <v/>
      </c>
      <c r="F69" s="71" t="str">
        <f t="shared" ca="1" si="10"/>
        <v/>
      </c>
      <c r="G69" s="71" t="str">
        <f t="shared" ca="1" si="10"/>
        <v/>
      </c>
      <c r="H69" s="71" t="str">
        <f t="shared" ca="1" si="10"/>
        <v/>
      </c>
      <c r="I69" s="71" t="str">
        <f t="shared" ca="1" si="10"/>
        <v/>
      </c>
      <c r="J69" s="71" t="str">
        <f t="shared" ca="1" si="10"/>
        <v/>
      </c>
      <c r="K69" s="71" t="str">
        <f t="shared" ca="1" si="10"/>
        <v/>
      </c>
      <c r="L69" s="71" t="str">
        <f t="shared" ca="1" si="10"/>
        <v/>
      </c>
      <c r="M69" s="71" t="str">
        <f t="shared" ca="1" si="10"/>
        <v/>
      </c>
      <c r="N69" s="71" t="e">
        <f t="shared" ca="1" si="11"/>
        <v>#DIV/0!</v>
      </c>
    </row>
    <row r="70" spans="1:14" hidden="1" x14ac:dyDescent="0.2">
      <c r="A70" s="44" t="s">
        <v>103</v>
      </c>
      <c r="B70" s="71" t="str">
        <f t="shared" ca="1" si="10"/>
        <v/>
      </c>
      <c r="C70" s="71" t="str">
        <f t="shared" ca="1" si="10"/>
        <v/>
      </c>
      <c r="D70" s="71" t="str">
        <f t="shared" ca="1" si="10"/>
        <v/>
      </c>
      <c r="E70" s="71" t="str">
        <f t="shared" ca="1" si="10"/>
        <v/>
      </c>
      <c r="F70" s="71" t="str">
        <f t="shared" ca="1" si="10"/>
        <v/>
      </c>
      <c r="G70" s="71" t="str">
        <f t="shared" ca="1" si="10"/>
        <v/>
      </c>
      <c r="H70" s="71" t="str">
        <f t="shared" ca="1" si="10"/>
        <v/>
      </c>
      <c r="I70" s="71" t="str">
        <f t="shared" ca="1" si="10"/>
        <v/>
      </c>
      <c r="J70" s="71" t="str">
        <f t="shared" ca="1" si="10"/>
        <v/>
      </c>
      <c r="K70" s="71" t="str">
        <f t="shared" ca="1" si="10"/>
        <v/>
      </c>
      <c r="L70" s="71" t="str">
        <f t="shared" ca="1" si="10"/>
        <v/>
      </c>
      <c r="M70" s="71" t="str">
        <f t="shared" ca="1" si="10"/>
        <v/>
      </c>
      <c r="N70" s="71" t="e">
        <f t="shared" ca="1" si="11"/>
        <v>#DIV/0!</v>
      </c>
    </row>
    <row r="71" spans="1:14" hidden="1" x14ac:dyDescent="0.2">
      <c r="A71" s="44" t="s">
        <v>203</v>
      </c>
      <c r="B71" s="71" t="str">
        <f t="shared" ca="1" si="10"/>
        <v/>
      </c>
      <c r="C71" s="71" t="str">
        <f t="shared" ca="1" si="10"/>
        <v/>
      </c>
      <c r="D71" s="71" t="str">
        <f t="shared" ca="1" si="10"/>
        <v/>
      </c>
      <c r="E71" s="71" t="str">
        <f t="shared" ca="1" si="10"/>
        <v/>
      </c>
      <c r="F71" s="71" t="str">
        <f t="shared" ca="1" si="10"/>
        <v/>
      </c>
      <c r="G71" s="71" t="str">
        <f t="shared" ca="1" si="10"/>
        <v/>
      </c>
      <c r="H71" s="71" t="str">
        <f t="shared" ca="1" si="10"/>
        <v/>
      </c>
      <c r="I71" s="71" t="str">
        <f t="shared" ca="1" si="10"/>
        <v/>
      </c>
      <c r="J71" s="71" t="str">
        <f t="shared" ca="1" si="10"/>
        <v/>
      </c>
      <c r="K71" s="71" t="str">
        <f t="shared" ca="1" si="10"/>
        <v/>
      </c>
      <c r="L71" s="71" t="str">
        <f t="shared" ca="1" si="10"/>
        <v/>
      </c>
      <c r="M71" s="71" t="str">
        <f t="shared" ca="1" si="10"/>
        <v/>
      </c>
      <c r="N71" s="71" t="e">
        <f t="shared" ca="1" si="11"/>
        <v>#DIV/0!</v>
      </c>
    </row>
    <row r="72" spans="1:14" hidden="1" x14ac:dyDescent="0.2">
      <c r="A72" s="44" t="s">
        <v>166</v>
      </c>
      <c r="B72" s="71" t="str">
        <f t="shared" ca="1" si="10"/>
        <v/>
      </c>
      <c r="C72" s="71" t="str">
        <f t="shared" ca="1" si="10"/>
        <v/>
      </c>
      <c r="D72" s="71" t="str">
        <f t="shared" ca="1" si="10"/>
        <v/>
      </c>
      <c r="E72" s="71" t="str">
        <f t="shared" ca="1" si="10"/>
        <v/>
      </c>
      <c r="F72" s="71" t="str">
        <f t="shared" ca="1" si="10"/>
        <v/>
      </c>
      <c r="G72" s="71" t="str">
        <f t="shared" ca="1" si="10"/>
        <v/>
      </c>
      <c r="H72" s="71" t="str">
        <f t="shared" ca="1" si="10"/>
        <v/>
      </c>
      <c r="I72" s="71" t="str">
        <f t="shared" ca="1" si="10"/>
        <v/>
      </c>
      <c r="J72" s="71" t="str">
        <f t="shared" ca="1" si="10"/>
        <v/>
      </c>
      <c r="K72" s="71" t="str">
        <f t="shared" ca="1" si="10"/>
        <v/>
      </c>
      <c r="L72" s="71" t="str">
        <f t="shared" ca="1" si="10"/>
        <v/>
      </c>
      <c r="M72" s="71" t="str">
        <f t="shared" ca="1" si="10"/>
        <v/>
      </c>
      <c r="N72" s="71" t="e">
        <f t="shared" ca="1" si="11"/>
        <v>#DIV/0!</v>
      </c>
    </row>
    <row r="73" spans="1:14" ht="14.25" hidden="1" customHeight="1" x14ac:dyDescent="0.2">
      <c r="A73" s="44" t="s">
        <v>161</v>
      </c>
      <c r="B73" s="71" t="str">
        <f t="shared" ca="1" si="10"/>
        <v/>
      </c>
      <c r="C73" s="71" t="str">
        <f t="shared" ca="1" si="10"/>
        <v/>
      </c>
      <c r="D73" s="71" t="str">
        <f t="shared" ca="1" si="10"/>
        <v/>
      </c>
      <c r="E73" s="71" t="str">
        <f t="shared" ca="1" si="10"/>
        <v/>
      </c>
      <c r="F73" s="71" t="str">
        <f t="shared" ca="1" si="10"/>
        <v/>
      </c>
      <c r="G73" s="71" t="str">
        <f t="shared" ca="1" si="10"/>
        <v/>
      </c>
      <c r="H73" s="71" t="str">
        <f t="shared" ca="1" si="10"/>
        <v/>
      </c>
      <c r="I73" s="71" t="str">
        <f t="shared" ca="1" si="10"/>
        <v/>
      </c>
      <c r="J73" s="71" t="str">
        <f t="shared" ca="1" si="10"/>
        <v/>
      </c>
      <c r="K73" s="71" t="str">
        <f t="shared" ca="1" si="10"/>
        <v/>
      </c>
      <c r="L73" s="71" t="str">
        <f t="shared" ca="1" si="10"/>
        <v/>
      </c>
      <c r="M73" s="71" t="str">
        <f t="shared" ca="1" si="10"/>
        <v/>
      </c>
      <c r="N73" s="71" t="e">
        <f t="shared" ca="1" si="11"/>
        <v>#DIV/0!</v>
      </c>
    </row>
    <row r="74" spans="1:14" ht="14.25" hidden="1" customHeight="1" x14ac:dyDescent="0.2">
      <c r="A74" s="47" t="s">
        <v>169</v>
      </c>
      <c r="B74" s="71" t="str">
        <f t="shared" ref="B74:M83" ca="1" si="12">IF(ISNA(VLOOKUP($A74,INDIRECT("'"&amp;B$2&amp;"'!$C$2:$f$40"),4,FALSE)),"",VLOOKUP($A74,INDIRECT("'"&amp;B$2&amp;"'!$C$2:$f$40"),4,FALSE))</f>
        <v/>
      </c>
      <c r="C74" s="71" t="str">
        <f t="shared" ca="1" si="12"/>
        <v/>
      </c>
      <c r="D74" s="71" t="str">
        <f t="shared" ca="1" si="12"/>
        <v/>
      </c>
      <c r="E74" s="71" t="str">
        <f t="shared" ca="1" si="12"/>
        <v/>
      </c>
      <c r="F74" s="71" t="str">
        <f t="shared" ca="1" si="12"/>
        <v/>
      </c>
      <c r="G74" s="71" t="str">
        <f t="shared" ca="1" si="12"/>
        <v/>
      </c>
      <c r="H74" s="71" t="str">
        <f t="shared" ca="1" si="12"/>
        <v/>
      </c>
      <c r="I74" s="71" t="str">
        <f t="shared" ca="1" si="12"/>
        <v/>
      </c>
      <c r="J74" s="71" t="str">
        <f t="shared" ca="1" si="12"/>
        <v/>
      </c>
      <c r="K74" s="71" t="str">
        <f t="shared" ca="1" si="12"/>
        <v/>
      </c>
      <c r="L74" s="71" t="str">
        <f t="shared" ca="1" si="12"/>
        <v/>
      </c>
      <c r="M74" s="71" t="str">
        <f t="shared" ca="1" si="12"/>
        <v/>
      </c>
      <c r="N74" s="71" t="e">
        <f t="shared" ca="1" si="11"/>
        <v>#DIV/0!</v>
      </c>
    </row>
    <row r="75" spans="1:14" ht="14.25" hidden="1" customHeight="1" x14ac:dyDescent="0.2">
      <c r="A75" s="44" t="s">
        <v>171</v>
      </c>
      <c r="B75" s="71" t="str">
        <f t="shared" ca="1" si="12"/>
        <v/>
      </c>
      <c r="C75" s="71" t="str">
        <f t="shared" ca="1" si="12"/>
        <v/>
      </c>
      <c r="D75" s="71" t="str">
        <f t="shared" ca="1" si="12"/>
        <v/>
      </c>
      <c r="E75" s="71" t="str">
        <f t="shared" ca="1" si="12"/>
        <v/>
      </c>
      <c r="F75" s="71" t="str">
        <f t="shared" ca="1" si="12"/>
        <v/>
      </c>
      <c r="G75" s="71" t="str">
        <f t="shared" ca="1" si="12"/>
        <v/>
      </c>
      <c r="H75" s="71" t="str">
        <f t="shared" ca="1" si="12"/>
        <v/>
      </c>
      <c r="I75" s="71" t="str">
        <f t="shared" ca="1" si="12"/>
        <v/>
      </c>
      <c r="J75" s="71" t="str">
        <f t="shared" ca="1" si="12"/>
        <v/>
      </c>
      <c r="K75" s="71" t="str">
        <f t="shared" ca="1" si="12"/>
        <v/>
      </c>
      <c r="L75" s="71" t="str">
        <f t="shared" ca="1" si="12"/>
        <v/>
      </c>
      <c r="M75" s="71" t="str">
        <f t="shared" ca="1" si="12"/>
        <v/>
      </c>
      <c r="N75" s="71" t="e">
        <f t="shared" ca="1" si="11"/>
        <v>#DIV/0!</v>
      </c>
    </row>
    <row r="76" spans="1:14" ht="14.25" hidden="1" customHeight="1" x14ac:dyDescent="0.2">
      <c r="A76" s="47" t="s">
        <v>167</v>
      </c>
      <c r="B76" s="71" t="str">
        <f t="shared" ca="1" si="12"/>
        <v/>
      </c>
      <c r="C76" s="71" t="str">
        <f t="shared" ca="1" si="12"/>
        <v/>
      </c>
      <c r="D76" s="71" t="str">
        <f t="shared" ca="1" si="12"/>
        <v/>
      </c>
      <c r="E76" s="71" t="str">
        <f t="shared" ca="1" si="12"/>
        <v/>
      </c>
      <c r="F76" s="71" t="str">
        <f t="shared" ca="1" si="12"/>
        <v/>
      </c>
      <c r="G76" s="71" t="str">
        <f t="shared" ca="1" si="12"/>
        <v/>
      </c>
      <c r="H76" s="71" t="str">
        <f t="shared" ca="1" si="12"/>
        <v/>
      </c>
      <c r="I76" s="71" t="str">
        <f t="shared" ca="1" si="12"/>
        <v>McCallum</v>
      </c>
      <c r="J76" s="71" t="str">
        <f t="shared" ca="1" si="12"/>
        <v/>
      </c>
      <c r="K76" s="71" t="str">
        <f t="shared" ca="1" si="12"/>
        <v/>
      </c>
      <c r="L76" s="71" t="str">
        <f t="shared" ca="1" si="12"/>
        <v/>
      </c>
      <c r="M76" s="71" t="str">
        <f t="shared" ca="1" si="12"/>
        <v/>
      </c>
      <c r="N76" s="71" t="e">
        <f t="shared" ca="1" si="11"/>
        <v>#DIV/0!</v>
      </c>
    </row>
    <row r="77" spans="1:14" ht="13.7" hidden="1" customHeight="1" x14ac:dyDescent="0.2">
      <c r="A77" s="44" t="s">
        <v>38</v>
      </c>
      <c r="B77" s="71" t="str">
        <f t="shared" ca="1" si="12"/>
        <v/>
      </c>
      <c r="C77" s="71" t="str">
        <f t="shared" ca="1" si="12"/>
        <v/>
      </c>
      <c r="D77" s="71" t="str">
        <f t="shared" ca="1" si="12"/>
        <v/>
      </c>
      <c r="E77" s="71" t="str">
        <f t="shared" ca="1" si="12"/>
        <v/>
      </c>
      <c r="F77" s="71" t="str">
        <f t="shared" ca="1" si="12"/>
        <v/>
      </c>
      <c r="G77" s="71" t="str">
        <f t="shared" ca="1" si="12"/>
        <v/>
      </c>
      <c r="H77" s="71" t="str">
        <f t="shared" ca="1" si="12"/>
        <v/>
      </c>
      <c r="I77" s="71">
        <f t="shared" ca="1" si="12"/>
        <v>0</v>
      </c>
      <c r="J77" s="71" t="str">
        <f t="shared" ca="1" si="12"/>
        <v/>
      </c>
      <c r="K77" s="71" t="str">
        <f t="shared" ca="1" si="12"/>
        <v/>
      </c>
      <c r="L77" s="71" t="str">
        <f t="shared" ca="1" si="12"/>
        <v/>
      </c>
      <c r="M77" s="71" t="str">
        <f t="shared" ca="1" si="12"/>
        <v/>
      </c>
      <c r="N77" s="71">
        <f t="shared" ca="1" si="11"/>
        <v>0</v>
      </c>
    </row>
    <row r="78" spans="1:14" hidden="1" x14ac:dyDescent="0.2">
      <c r="A78" s="44" t="s">
        <v>186</v>
      </c>
      <c r="B78" s="71" t="str">
        <f t="shared" ca="1" si="12"/>
        <v/>
      </c>
      <c r="C78" s="71" t="str">
        <f t="shared" ca="1" si="12"/>
        <v/>
      </c>
      <c r="D78" s="71" t="str">
        <f t="shared" ca="1" si="12"/>
        <v/>
      </c>
      <c r="E78" s="71" t="str">
        <f t="shared" ca="1" si="12"/>
        <v/>
      </c>
      <c r="F78" s="71" t="str">
        <f t="shared" ca="1" si="12"/>
        <v/>
      </c>
      <c r="G78" s="71" t="str">
        <f t="shared" ca="1" si="12"/>
        <v/>
      </c>
      <c r="H78" s="71" t="str">
        <f t="shared" ca="1" si="12"/>
        <v/>
      </c>
      <c r="I78" s="71" t="str">
        <f t="shared" ca="1" si="12"/>
        <v/>
      </c>
      <c r="J78" s="71" t="str">
        <f t="shared" ca="1" si="12"/>
        <v/>
      </c>
      <c r="K78" s="71" t="str">
        <f t="shared" ca="1" si="12"/>
        <v/>
      </c>
      <c r="L78" s="71" t="str">
        <f t="shared" ca="1" si="12"/>
        <v/>
      </c>
      <c r="M78" s="71" t="str">
        <f t="shared" ca="1" si="12"/>
        <v/>
      </c>
      <c r="N78" s="71" t="e">
        <f t="shared" ca="1" si="11"/>
        <v>#DIV/0!</v>
      </c>
    </row>
    <row r="79" spans="1:14" hidden="1" x14ac:dyDescent="0.2">
      <c r="A79" s="47" t="s">
        <v>31</v>
      </c>
      <c r="B79" s="71" t="str">
        <f t="shared" ca="1" si="12"/>
        <v/>
      </c>
      <c r="C79" s="71" t="str">
        <f t="shared" ca="1" si="12"/>
        <v/>
      </c>
      <c r="D79" s="71" t="str">
        <f t="shared" ca="1" si="12"/>
        <v/>
      </c>
      <c r="E79" s="71" t="str">
        <f t="shared" ca="1" si="12"/>
        <v/>
      </c>
      <c r="F79" s="71" t="str">
        <f t="shared" ca="1" si="12"/>
        <v/>
      </c>
      <c r="G79" s="71" t="str">
        <f t="shared" ca="1" si="12"/>
        <v/>
      </c>
      <c r="H79" s="71" t="str">
        <f t="shared" ca="1" si="12"/>
        <v/>
      </c>
      <c r="I79" s="71" t="str">
        <f t="shared" ca="1" si="12"/>
        <v/>
      </c>
      <c r="J79" s="71" t="str">
        <f t="shared" ca="1" si="12"/>
        <v/>
      </c>
      <c r="K79" s="71" t="str">
        <f t="shared" ca="1" si="12"/>
        <v/>
      </c>
      <c r="L79" s="71" t="str">
        <f t="shared" ca="1" si="12"/>
        <v/>
      </c>
      <c r="M79" s="71" t="str">
        <f t="shared" ca="1" si="12"/>
        <v/>
      </c>
      <c r="N79" s="71" t="e">
        <f t="shared" ca="1" si="11"/>
        <v>#DIV/0!</v>
      </c>
    </row>
    <row r="80" spans="1:14" ht="57" hidden="1" x14ac:dyDescent="0.2">
      <c r="A80" s="44" t="s">
        <v>173</v>
      </c>
      <c r="B80" s="71" t="str">
        <f t="shared" ca="1" si="12"/>
        <v/>
      </c>
      <c r="C80" s="71" t="str">
        <f t="shared" ca="1" si="12"/>
        <v/>
      </c>
      <c r="D80" s="71" t="str">
        <f t="shared" ca="1" si="12"/>
        <v/>
      </c>
      <c r="E80" s="71" t="str">
        <f t="shared" ca="1" si="12"/>
        <v/>
      </c>
      <c r="F80" s="71" t="str">
        <f t="shared" ca="1" si="12"/>
        <v/>
      </c>
      <c r="G80" s="71" t="str">
        <f t="shared" ca="1" si="12"/>
        <v/>
      </c>
      <c r="H80" s="71" t="str">
        <f t="shared" ca="1" si="12"/>
        <v/>
      </c>
      <c r="I80" s="71" t="str">
        <f t="shared" ca="1" si="12"/>
        <v>Chapman</v>
      </c>
      <c r="J80" s="71" t="str">
        <f t="shared" ca="1" si="12"/>
        <v/>
      </c>
      <c r="K80" s="71" t="str">
        <f t="shared" ca="1" si="12"/>
        <v/>
      </c>
      <c r="L80" s="71" t="str">
        <f t="shared" ca="1" si="12"/>
        <v/>
      </c>
      <c r="M80" s="71" t="str">
        <f t="shared" ca="1" si="12"/>
        <v/>
      </c>
      <c r="N80" s="71" t="e">
        <f t="shared" ca="1" si="11"/>
        <v>#DIV/0!</v>
      </c>
    </row>
    <row r="81" spans="1:14" hidden="1" x14ac:dyDescent="0.2">
      <c r="A81" s="44" t="s">
        <v>130</v>
      </c>
      <c r="B81" s="71" t="str">
        <f t="shared" ca="1" si="12"/>
        <v/>
      </c>
      <c r="C81" s="71" t="str">
        <f t="shared" ca="1" si="12"/>
        <v/>
      </c>
      <c r="D81" s="71" t="str">
        <f t="shared" ca="1" si="12"/>
        <v/>
      </c>
      <c r="E81" s="71" t="str">
        <f t="shared" ca="1" si="12"/>
        <v/>
      </c>
      <c r="F81" s="71">
        <f t="shared" ca="1" si="12"/>
        <v>63.610916724982516</v>
      </c>
      <c r="G81" s="71" t="str">
        <f t="shared" ca="1" si="12"/>
        <v/>
      </c>
      <c r="H81" s="71" t="str">
        <f t="shared" ca="1" si="12"/>
        <v/>
      </c>
      <c r="I81" s="71" t="str">
        <f t="shared" ca="1" si="12"/>
        <v/>
      </c>
      <c r="J81" s="71" t="str">
        <f t="shared" ca="1" si="12"/>
        <v/>
      </c>
      <c r="K81" s="71" t="str">
        <f t="shared" ca="1" si="12"/>
        <v/>
      </c>
      <c r="L81" s="71" t="str">
        <f t="shared" ca="1" si="12"/>
        <v/>
      </c>
      <c r="M81" s="71" t="str">
        <f t="shared" ca="1" si="12"/>
        <v/>
      </c>
      <c r="N81" s="71">
        <f t="shared" ca="1" si="11"/>
        <v>63.610916724982516</v>
      </c>
    </row>
    <row r="82" spans="1:14" hidden="1" x14ac:dyDescent="0.2">
      <c r="A82" s="44" t="s">
        <v>39</v>
      </c>
      <c r="B82" s="71" t="str">
        <f t="shared" ca="1" si="12"/>
        <v/>
      </c>
      <c r="C82" s="71" t="str">
        <f t="shared" ca="1" si="12"/>
        <v/>
      </c>
      <c r="D82" s="71" t="str">
        <f t="shared" ca="1" si="12"/>
        <v/>
      </c>
      <c r="E82" s="71" t="str">
        <f t="shared" ca="1" si="12"/>
        <v/>
      </c>
      <c r="F82" s="71" t="str">
        <f t="shared" ca="1" si="12"/>
        <v/>
      </c>
      <c r="G82" s="71">
        <f t="shared" ca="1" si="12"/>
        <v>0</v>
      </c>
      <c r="H82" s="71" t="str">
        <f t="shared" ca="1" si="12"/>
        <v/>
      </c>
      <c r="I82" s="71" t="str">
        <f t="shared" ca="1" si="12"/>
        <v/>
      </c>
      <c r="J82" s="71" t="str">
        <f t="shared" ca="1" si="12"/>
        <v/>
      </c>
      <c r="K82" s="71" t="str">
        <f t="shared" ca="1" si="12"/>
        <v/>
      </c>
      <c r="L82" s="71" t="str">
        <f t="shared" ca="1" si="12"/>
        <v/>
      </c>
      <c r="M82" s="71">
        <f t="shared" ca="1" si="12"/>
        <v>0</v>
      </c>
      <c r="N82" s="71">
        <f t="shared" ca="1" si="11"/>
        <v>0</v>
      </c>
    </row>
    <row r="83" spans="1:14" hidden="1" x14ac:dyDescent="0.2">
      <c r="A83" s="44" t="s">
        <v>100</v>
      </c>
      <c r="B83" s="71" t="str">
        <f t="shared" ca="1" si="12"/>
        <v/>
      </c>
      <c r="C83" s="71" t="str">
        <f t="shared" ca="1" si="12"/>
        <v/>
      </c>
      <c r="D83" s="71" t="str">
        <f t="shared" ca="1" si="12"/>
        <v/>
      </c>
      <c r="E83" s="71" t="str">
        <f t="shared" ca="1" si="12"/>
        <v/>
      </c>
      <c r="F83" s="71" t="str">
        <f t="shared" ca="1" si="12"/>
        <v/>
      </c>
      <c r="G83" s="71" t="str">
        <f t="shared" ca="1" si="12"/>
        <v/>
      </c>
      <c r="H83" s="71" t="str">
        <f t="shared" ca="1" si="12"/>
        <v/>
      </c>
      <c r="I83" s="71" t="str">
        <f t="shared" ca="1" si="12"/>
        <v/>
      </c>
      <c r="J83" s="71" t="str">
        <f t="shared" ca="1" si="12"/>
        <v/>
      </c>
      <c r="K83" s="71" t="str">
        <f t="shared" ca="1" si="12"/>
        <v/>
      </c>
      <c r="L83" s="71" t="str">
        <f t="shared" ca="1" si="12"/>
        <v/>
      </c>
      <c r="M83" s="71" t="str">
        <f t="shared" ca="1" si="12"/>
        <v/>
      </c>
      <c r="N83" s="71" t="e">
        <f t="shared" ca="1" si="11"/>
        <v>#DIV/0!</v>
      </c>
    </row>
    <row r="84" spans="1:14" hidden="1" x14ac:dyDescent="0.2">
      <c r="A84" s="44" t="s">
        <v>129</v>
      </c>
      <c r="B84" s="71" t="str">
        <f t="shared" ref="B84:M93" ca="1" si="13">IF(ISNA(VLOOKUP($A84,INDIRECT("'"&amp;B$2&amp;"'!$C$2:$f$40"),4,FALSE)),"",VLOOKUP($A84,INDIRECT("'"&amp;B$2&amp;"'!$C$2:$f$40"),4,FALSE))</f>
        <v/>
      </c>
      <c r="C84" s="71" t="str">
        <f t="shared" ca="1" si="13"/>
        <v/>
      </c>
      <c r="D84" s="71" t="str">
        <f t="shared" ca="1" si="13"/>
        <v/>
      </c>
      <c r="E84" s="71" t="str">
        <f t="shared" ca="1" si="13"/>
        <v/>
      </c>
      <c r="F84" s="71" t="str">
        <f t="shared" ca="1" si="13"/>
        <v/>
      </c>
      <c r="G84" s="71" t="str">
        <f t="shared" ca="1" si="13"/>
        <v/>
      </c>
      <c r="H84" s="71" t="str">
        <f t="shared" ca="1" si="13"/>
        <v/>
      </c>
      <c r="I84" s="71" t="str">
        <f t="shared" ca="1" si="13"/>
        <v/>
      </c>
      <c r="J84" s="71" t="str">
        <f t="shared" ca="1" si="13"/>
        <v/>
      </c>
      <c r="K84" s="71" t="str">
        <f t="shared" ca="1" si="13"/>
        <v/>
      </c>
      <c r="L84" s="71" t="str">
        <f t="shared" ca="1" si="13"/>
        <v/>
      </c>
      <c r="M84" s="71" t="str">
        <f t="shared" ca="1" si="13"/>
        <v/>
      </c>
      <c r="N84" s="71" t="e">
        <f t="shared" ca="1" si="11"/>
        <v>#DIV/0!</v>
      </c>
    </row>
    <row r="85" spans="1:14" hidden="1" x14ac:dyDescent="0.2">
      <c r="A85" s="46" t="s">
        <v>65</v>
      </c>
      <c r="B85" s="71" t="str">
        <f t="shared" ca="1" si="13"/>
        <v/>
      </c>
      <c r="C85" s="71" t="str">
        <f t="shared" ca="1" si="13"/>
        <v/>
      </c>
      <c r="D85" s="71" t="str">
        <f t="shared" ca="1" si="13"/>
        <v/>
      </c>
      <c r="E85" s="71" t="str">
        <f t="shared" ca="1" si="13"/>
        <v/>
      </c>
      <c r="F85" s="71" t="str">
        <f t="shared" ca="1" si="13"/>
        <v/>
      </c>
      <c r="G85" s="71" t="str">
        <f t="shared" ca="1" si="13"/>
        <v/>
      </c>
      <c r="H85" s="71" t="str">
        <f t="shared" ca="1" si="13"/>
        <v/>
      </c>
      <c r="I85" s="71" t="str">
        <f t="shared" ca="1" si="13"/>
        <v/>
      </c>
      <c r="J85" s="71" t="str">
        <f t="shared" ca="1" si="13"/>
        <v/>
      </c>
      <c r="K85" s="71" t="str">
        <f t="shared" ca="1" si="13"/>
        <v/>
      </c>
      <c r="L85" s="71" t="str">
        <f t="shared" ca="1" si="13"/>
        <v/>
      </c>
      <c r="M85" s="71" t="str">
        <f t="shared" ca="1" si="13"/>
        <v/>
      </c>
      <c r="N85" s="71" t="e">
        <f t="shared" ca="1" si="11"/>
        <v>#DIV/0!</v>
      </c>
    </row>
    <row r="86" spans="1:14" hidden="1" x14ac:dyDescent="0.2">
      <c r="A86" s="44" t="s">
        <v>84</v>
      </c>
      <c r="B86" s="71" t="str">
        <f t="shared" ca="1" si="13"/>
        <v/>
      </c>
      <c r="C86" s="71" t="str">
        <f t="shared" ca="1" si="13"/>
        <v/>
      </c>
      <c r="D86" s="71" t="str">
        <f t="shared" ca="1" si="13"/>
        <v/>
      </c>
      <c r="E86" s="71" t="str">
        <f t="shared" ca="1" si="13"/>
        <v/>
      </c>
      <c r="F86" s="71" t="str">
        <f t="shared" ca="1" si="13"/>
        <v/>
      </c>
      <c r="G86" s="71" t="str">
        <f t="shared" ca="1" si="13"/>
        <v/>
      </c>
      <c r="H86" s="71" t="str">
        <f t="shared" ca="1" si="13"/>
        <v/>
      </c>
      <c r="I86" s="71" t="str">
        <f t="shared" ca="1" si="13"/>
        <v/>
      </c>
      <c r="J86" s="71" t="str">
        <f t="shared" ca="1" si="13"/>
        <v/>
      </c>
      <c r="K86" s="71" t="str">
        <f t="shared" ca="1" si="13"/>
        <v/>
      </c>
      <c r="L86" s="71" t="str">
        <f t="shared" ca="1" si="13"/>
        <v/>
      </c>
      <c r="M86" s="71">
        <f t="shared" ca="1" si="13"/>
        <v>0</v>
      </c>
      <c r="N86" s="71">
        <f t="shared" ca="1" si="11"/>
        <v>0</v>
      </c>
    </row>
    <row r="87" spans="1:14" hidden="1" x14ac:dyDescent="0.2">
      <c r="A87" s="44" t="s">
        <v>83</v>
      </c>
      <c r="B87" s="71" t="str">
        <f t="shared" ca="1" si="13"/>
        <v/>
      </c>
      <c r="C87" s="71" t="str">
        <f t="shared" ca="1" si="13"/>
        <v/>
      </c>
      <c r="D87" s="71" t="str">
        <f t="shared" ca="1" si="13"/>
        <v/>
      </c>
      <c r="E87" s="71" t="str">
        <f t="shared" ca="1" si="13"/>
        <v/>
      </c>
      <c r="F87" s="71" t="str">
        <f t="shared" ca="1" si="13"/>
        <v/>
      </c>
      <c r="G87" s="71" t="str">
        <f t="shared" ca="1" si="13"/>
        <v/>
      </c>
      <c r="H87" s="71" t="str">
        <f t="shared" ca="1" si="13"/>
        <v/>
      </c>
      <c r="I87" s="71" t="str">
        <f t="shared" ca="1" si="13"/>
        <v/>
      </c>
      <c r="J87" s="71" t="str">
        <f t="shared" ca="1" si="13"/>
        <v/>
      </c>
      <c r="K87" s="71" t="str">
        <f t="shared" ca="1" si="13"/>
        <v/>
      </c>
      <c r="L87" s="71" t="str">
        <f t="shared" ca="1" si="13"/>
        <v/>
      </c>
      <c r="M87" s="71" t="str">
        <f t="shared" ca="1" si="13"/>
        <v/>
      </c>
      <c r="N87" s="71" t="e">
        <f t="shared" ca="1" si="11"/>
        <v>#DIV/0!</v>
      </c>
    </row>
    <row r="88" spans="1:14" hidden="1" x14ac:dyDescent="0.2">
      <c r="A88" s="44" t="s">
        <v>123</v>
      </c>
      <c r="B88" s="71" t="str">
        <f t="shared" ca="1" si="13"/>
        <v/>
      </c>
      <c r="C88" s="71" t="str">
        <f t="shared" ca="1" si="13"/>
        <v/>
      </c>
      <c r="D88" s="71" t="str">
        <f t="shared" ca="1" si="13"/>
        <v/>
      </c>
      <c r="E88" s="71" t="str">
        <f t="shared" ca="1" si="13"/>
        <v/>
      </c>
      <c r="F88" s="71" t="str">
        <f t="shared" ca="1" si="13"/>
        <v/>
      </c>
      <c r="G88" s="71" t="str">
        <f t="shared" ca="1" si="13"/>
        <v/>
      </c>
      <c r="H88" s="71" t="str">
        <f t="shared" ca="1" si="13"/>
        <v/>
      </c>
      <c r="I88" s="71" t="str">
        <f t="shared" ca="1" si="13"/>
        <v/>
      </c>
      <c r="J88" s="71" t="str">
        <f t="shared" ca="1" si="13"/>
        <v/>
      </c>
      <c r="K88" s="71" t="str">
        <f t="shared" ca="1" si="13"/>
        <v/>
      </c>
      <c r="L88" s="71" t="str">
        <f t="shared" ca="1" si="13"/>
        <v/>
      </c>
      <c r="M88" s="71" t="str">
        <f t="shared" ca="1" si="13"/>
        <v/>
      </c>
      <c r="N88" s="71" t="e">
        <f t="shared" ca="1" si="11"/>
        <v>#DIV/0!</v>
      </c>
    </row>
    <row r="89" spans="1:14" hidden="1" x14ac:dyDescent="0.2">
      <c r="A89" s="44" t="s">
        <v>165</v>
      </c>
      <c r="B89" s="71" t="str">
        <f t="shared" ca="1" si="13"/>
        <v/>
      </c>
      <c r="C89" s="71" t="str">
        <f t="shared" ca="1" si="13"/>
        <v/>
      </c>
      <c r="D89" s="71" t="str">
        <f t="shared" ca="1" si="13"/>
        <v/>
      </c>
      <c r="E89" s="71" t="str">
        <f t="shared" ca="1" si="13"/>
        <v/>
      </c>
      <c r="F89" s="71" t="str">
        <f t="shared" ca="1" si="13"/>
        <v/>
      </c>
      <c r="G89" s="71" t="str">
        <f t="shared" ca="1" si="13"/>
        <v/>
      </c>
      <c r="H89" s="71" t="str">
        <f t="shared" ca="1" si="13"/>
        <v/>
      </c>
      <c r="I89" s="71" t="str">
        <f t="shared" ca="1" si="13"/>
        <v/>
      </c>
      <c r="J89" s="71" t="str">
        <f t="shared" ca="1" si="13"/>
        <v/>
      </c>
      <c r="K89" s="71">
        <f t="shared" ca="1" si="13"/>
        <v>0</v>
      </c>
      <c r="L89" s="71" t="str">
        <f t="shared" ca="1" si="13"/>
        <v/>
      </c>
      <c r="M89" s="71" t="str">
        <f t="shared" ca="1" si="13"/>
        <v/>
      </c>
      <c r="N89" s="71">
        <f t="shared" ca="1" si="11"/>
        <v>0</v>
      </c>
    </row>
    <row r="90" spans="1:14" hidden="1" x14ac:dyDescent="0.2">
      <c r="A90" s="50" t="s">
        <v>134</v>
      </c>
      <c r="B90" s="71" t="str">
        <f t="shared" ca="1" si="13"/>
        <v/>
      </c>
      <c r="C90" s="71" t="str">
        <f t="shared" ca="1" si="13"/>
        <v/>
      </c>
      <c r="D90" s="71" t="str">
        <f t="shared" ca="1" si="13"/>
        <v/>
      </c>
      <c r="E90" s="71" t="str">
        <f t="shared" ca="1" si="13"/>
        <v/>
      </c>
      <c r="F90" s="71" t="str">
        <f t="shared" ca="1" si="13"/>
        <v/>
      </c>
      <c r="G90" s="71" t="str">
        <f t="shared" ca="1" si="13"/>
        <v/>
      </c>
      <c r="H90" s="71" t="str">
        <f t="shared" ca="1" si="13"/>
        <v/>
      </c>
      <c r="I90" s="71" t="str">
        <f t="shared" ca="1" si="13"/>
        <v/>
      </c>
      <c r="J90" s="71" t="str">
        <f t="shared" ca="1" si="13"/>
        <v/>
      </c>
      <c r="K90" s="71" t="str">
        <f t="shared" ca="1" si="13"/>
        <v/>
      </c>
      <c r="L90" s="71" t="str">
        <f t="shared" ca="1" si="13"/>
        <v/>
      </c>
      <c r="M90" s="71" t="str">
        <f t="shared" ca="1" si="13"/>
        <v/>
      </c>
      <c r="N90" s="71" t="e">
        <f t="shared" ca="1" si="11"/>
        <v>#DIV/0!</v>
      </c>
    </row>
    <row r="91" spans="1:14" hidden="1" x14ac:dyDescent="0.2">
      <c r="A91" s="44" t="s">
        <v>4</v>
      </c>
      <c r="B91" s="71" t="str">
        <f t="shared" ca="1" si="13"/>
        <v/>
      </c>
      <c r="C91" s="71" t="str">
        <f t="shared" ca="1" si="13"/>
        <v/>
      </c>
      <c r="D91" s="71" t="str">
        <f t="shared" ca="1" si="13"/>
        <v/>
      </c>
      <c r="E91" s="71" t="str">
        <f t="shared" ca="1" si="13"/>
        <v/>
      </c>
      <c r="F91" s="71" t="str">
        <f t="shared" ca="1" si="13"/>
        <v/>
      </c>
      <c r="G91" s="71" t="str">
        <f t="shared" ca="1" si="13"/>
        <v/>
      </c>
      <c r="H91" s="71" t="str">
        <f t="shared" ca="1" si="13"/>
        <v/>
      </c>
      <c r="I91" s="71">
        <f t="shared" ca="1" si="13"/>
        <v>0</v>
      </c>
      <c r="J91" s="71" t="str">
        <f t="shared" ca="1" si="13"/>
        <v/>
      </c>
      <c r="K91" s="71">
        <f t="shared" ca="1" si="13"/>
        <v>0</v>
      </c>
      <c r="L91" s="71" t="str">
        <f t="shared" ca="1" si="13"/>
        <v/>
      </c>
      <c r="M91" s="71" t="str">
        <f t="shared" ca="1" si="13"/>
        <v/>
      </c>
      <c r="N91" s="71">
        <f t="shared" ca="1" si="11"/>
        <v>0</v>
      </c>
    </row>
    <row r="92" spans="1:14" ht="42.75" hidden="1" x14ac:dyDescent="0.2">
      <c r="A92" s="44" t="s">
        <v>151</v>
      </c>
      <c r="B92" s="71" t="str">
        <f t="shared" ca="1" si="13"/>
        <v/>
      </c>
      <c r="C92" s="71" t="str">
        <f t="shared" ca="1" si="13"/>
        <v/>
      </c>
      <c r="D92" s="71" t="str">
        <f t="shared" ca="1" si="13"/>
        <v/>
      </c>
      <c r="E92" s="71" t="str">
        <f t="shared" ca="1" si="13"/>
        <v/>
      </c>
      <c r="F92" s="71" t="str">
        <f t="shared" ca="1" si="13"/>
        <v/>
      </c>
      <c r="G92" s="71" t="str">
        <f t="shared" ca="1" si="13"/>
        <v/>
      </c>
      <c r="H92" s="71" t="str">
        <f t="shared" ca="1" si="13"/>
        <v/>
      </c>
      <c r="I92" s="71" t="str">
        <f t="shared" ca="1" si="13"/>
        <v>Cowen</v>
      </c>
      <c r="J92" s="71" t="str">
        <f t="shared" ca="1" si="13"/>
        <v/>
      </c>
      <c r="K92" s="71" t="str">
        <f t="shared" ca="1" si="13"/>
        <v/>
      </c>
      <c r="L92" s="71" t="str">
        <f t="shared" ca="1" si="13"/>
        <v/>
      </c>
      <c r="M92" s="71" t="str">
        <f t="shared" ca="1" si="13"/>
        <v/>
      </c>
      <c r="N92" s="71" t="e">
        <f t="shared" ca="1" si="11"/>
        <v>#DIV/0!</v>
      </c>
    </row>
    <row r="93" spans="1:14" ht="13.7" hidden="1" customHeight="1" x14ac:dyDescent="0.2">
      <c r="A93" s="44" t="s">
        <v>104</v>
      </c>
      <c r="B93" s="71" t="str">
        <f t="shared" ca="1" si="13"/>
        <v/>
      </c>
      <c r="C93" s="71" t="str">
        <f t="shared" ca="1" si="13"/>
        <v/>
      </c>
      <c r="D93" s="71" t="str">
        <f t="shared" ca="1" si="13"/>
        <v/>
      </c>
      <c r="E93" s="71" t="str">
        <f t="shared" ca="1" si="13"/>
        <v/>
      </c>
      <c r="F93" s="71" t="str">
        <f t="shared" ca="1" si="13"/>
        <v/>
      </c>
      <c r="G93" s="71" t="str">
        <f t="shared" ca="1" si="13"/>
        <v/>
      </c>
      <c r="H93" s="71" t="str">
        <f t="shared" ca="1" si="13"/>
        <v/>
      </c>
      <c r="I93" s="71" t="str">
        <f t="shared" ca="1" si="13"/>
        <v/>
      </c>
      <c r="J93" s="71" t="str">
        <f t="shared" ca="1" si="13"/>
        <v/>
      </c>
      <c r="K93" s="71" t="str">
        <f t="shared" ca="1" si="13"/>
        <v/>
      </c>
      <c r="L93" s="71" t="str">
        <f t="shared" ca="1" si="13"/>
        <v/>
      </c>
      <c r="M93" s="71" t="str">
        <f t="shared" ca="1" si="13"/>
        <v/>
      </c>
      <c r="N93" s="71" t="e">
        <f t="shared" ca="1" si="11"/>
        <v>#DIV/0!</v>
      </c>
    </row>
    <row r="94" spans="1:14" hidden="1" x14ac:dyDescent="0.2">
      <c r="A94" s="47" t="s">
        <v>91</v>
      </c>
      <c r="B94" s="71" t="str">
        <f t="shared" ref="B94:M103" ca="1" si="14">IF(ISNA(VLOOKUP($A94,INDIRECT("'"&amp;B$2&amp;"'!$C$2:$f$40"),4,FALSE)),"",VLOOKUP($A94,INDIRECT("'"&amp;B$2&amp;"'!$C$2:$f$40"),4,FALSE))</f>
        <v/>
      </c>
      <c r="C94" s="71" t="str">
        <f t="shared" ca="1" si="14"/>
        <v/>
      </c>
      <c r="D94" s="71" t="str">
        <f t="shared" ca="1" si="14"/>
        <v/>
      </c>
      <c r="E94" s="71" t="str">
        <f t="shared" ca="1" si="14"/>
        <v/>
      </c>
      <c r="F94" s="71" t="str">
        <f t="shared" ca="1" si="14"/>
        <v/>
      </c>
      <c r="G94" s="71" t="str">
        <f t="shared" ca="1" si="14"/>
        <v/>
      </c>
      <c r="H94" s="71" t="str">
        <f t="shared" ca="1" si="14"/>
        <v/>
      </c>
      <c r="I94" s="71" t="str">
        <f t="shared" ca="1" si="14"/>
        <v/>
      </c>
      <c r="J94" s="71" t="str">
        <f t="shared" ca="1" si="14"/>
        <v/>
      </c>
      <c r="K94" s="71" t="str">
        <f t="shared" ca="1" si="14"/>
        <v/>
      </c>
      <c r="L94" s="71" t="str">
        <f t="shared" ca="1" si="14"/>
        <v/>
      </c>
      <c r="M94" s="71" t="str">
        <f t="shared" ca="1" si="14"/>
        <v/>
      </c>
      <c r="N94" s="71" t="e">
        <f t="shared" ca="1" si="11"/>
        <v>#DIV/0!</v>
      </c>
    </row>
    <row r="95" spans="1:14" hidden="1" x14ac:dyDescent="0.2">
      <c r="A95" s="44" t="s">
        <v>94</v>
      </c>
      <c r="B95" s="71" t="str">
        <f t="shared" ca="1" si="14"/>
        <v/>
      </c>
      <c r="C95" s="71" t="str">
        <f t="shared" ca="1" si="14"/>
        <v/>
      </c>
      <c r="D95" s="71" t="str">
        <f t="shared" ca="1" si="14"/>
        <v/>
      </c>
      <c r="E95" s="71" t="str">
        <f t="shared" ca="1" si="14"/>
        <v/>
      </c>
      <c r="F95" s="71" t="str">
        <f t="shared" ca="1" si="14"/>
        <v/>
      </c>
      <c r="G95" s="71" t="str">
        <f t="shared" ca="1" si="14"/>
        <v/>
      </c>
      <c r="H95" s="71" t="str">
        <f t="shared" ca="1" si="14"/>
        <v/>
      </c>
      <c r="I95" s="71" t="str">
        <f t="shared" ca="1" si="14"/>
        <v/>
      </c>
      <c r="J95" s="71" t="str">
        <f t="shared" ca="1" si="14"/>
        <v/>
      </c>
      <c r="K95" s="71" t="str">
        <f t="shared" ca="1" si="14"/>
        <v/>
      </c>
      <c r="L95" s="71" t="str">
        <f t="shared" ca="1" si="14"/>
        <v/>
      </c>
      <c r="M95" s="71" t="str">
        <f t="shared" ca="1" si="14"/>
        <v/>
      </c>
      <c r="N95" s="71" t="e">
        <f t="shared" ca="1" si="11"/>
        <v>#DIV/0!</v>
      </c>
    </row>
    <row r="96" spans="1:14" hidden="1" x14ac:dyDescent="0.2">
      <c r="A96" s="44" t="s">
        <v>95</v>
      </c>
      <c r="B96" s="71" t="str">
        <f t="shared" ca="1" si="14"/>
        <v/>
      </c>
      <c r="C96" s="71" t="str">
        <f t="shared" ca="1" si="14"/>
        <v/>
      </c>
      <c r="D96" s="71" t="str">
        <f t="shared" ca="1" si="14"/>
        <v/>
      </c>
      <c r="E96" s="71" t="str">
        <f t="shared" ca="1" si="14"/>
        <v/>
      </c>
      <c r="F96" s="71" t="str">
        <f t="shared" ca="1" si="14"/>
        <v/>
      </c>
      <c r="G96" s="71" t="str">
        <f t="shared" ca="1" si="14"/>
        <v/>
      </c>
      <c r="H96" s="71" t="str">
        <f t="shared" ca="1" si="14"/>
        <v/>
      </c>
      <c r="I96" s="71" t="str">
        <f t="shared" ca="1" si="14"/>
        <v/>
      </c>
      <c r="J96" s="71" t="str">
        <f t="shared" ca="1" si="14"/>
        <v/>
      </c>
      <c r="K96" s="71" t="str">
        <f t="shared" ca="1" si="14"/>
        <v/>
      </c>
      <c r="L96" s="71" t="str">
        <f t="shared" ca="1" si="14"/>
        <v/>
      </c>
      <c r="M96" s="71" t="str">
        <f t="shared" ca="1" si="14"/>
        <v/>
      </c>
      <c r="N96" s="71" t="e">
        <f t="shared" ca="1" si="11"/>
        <v>#DIV/0!</v>
      </c>
    </row>
    <row r="97" spans="1:14" hidden="1" x14ac:dyDescent="0.2">
      <c r="A97" s="44" t="s">
        <v>878</v>
      </c>
      <c r="B97" s="71" t="str">
        <f t="shared" ca="1" si="14"/>
        <v/>
      </c>
      <c r="C97" s="71" t="str">
        <f t="shared" ca="1" si="14"/>
        <v/>
      </c>
      <c r="D97" s="71" t="str">
        <f t="shared" ca="1" si="14"/>
        <v/>
      </c>
      <c r="E97" s="71" t="str">
        <f t="shared" ca="1" si="14"/>
        <v/>
      </c>
      <c r="F97" s="71" t="str">
        <f t="shared" ca="1" si="14"/>
        <v/>
      </c>
      <c r="G97" s="71" t="str">
        <f t="shared" ca="1" si="14"/>
        <v/>
      </c>
      <c r="H97" s="71">
        <f t="shared" ca="1" si="14"/>
        <v>0</v>
      </c>
      <c r="I97" s="71" t="str">
        <f t="shared" ca="1" si="14"/>
        <v/>
      </c>
      <c r="J97" s="71" t="str">
        <f t="shared" ca="1" si="14"/>
        <v/>
      </c>
      <c r="K97" s="71" t="str">
        <f t="shared" ca="1" si="14"/>
        <v/>
      </c>
      <c r="L97" s="71" t="str">
        <f t="shared" ca="1" si="14"/>
        <v/>
      </c>
      <c r="M97" s="71" t="str">
        <f t="shared" ca="1" si="14"/>
        <v/>
      </c>
      <c r="N97" s="71">
        <f t="shared" ca="1" si="11"/>
        <v>0</v>
      </c>
    </row>
    <row r="98" spans="1:14" hidden="1" x14ac:dyDescent="0.2">
      <c r="A98" s="44" t="s">
        <v>71</v>
      </c>
      <c r="B98" s="71" t="str">
        <f t="shared" ca="1" si="14"/>
        <v/>
      </c>
      <c r="C98" s="71" t="str">
        <f t="shared" ca="1" si="14"/>
        <v/>
      </c>
      <c r="D98" s="71" t="str">
        <f t="shared" ca="1" si="14"/>
        <v/>
      </c>
      <c r="E98" s="71" t="str">
        <f t="shared" ca="1" si="14"/>
        <v/>
      </c>
      <c r="F98" s="71" t="str">
        <f t="shared" ca="1" si="14"/>
        <v/>
      </c>
      <c r="G98" s="71" t="str">
        <f t="shared" ca="1" si="14"/>
        <v/>
      </c>
      <c r="H98" s="71" t="str">
        <f t="shared" ca="1" si="14"/>
        <v/>
      </c>
      <c r="I98" s="71" t="str">
        <f t="shared" ca="1" si="14"/>
        <v/>
      </c>
      <c r="J98" s="71" t="str">
        <f t="shared" ca="1" si="14"/>
        <v/>
      </c>
      <c r="K98" s="71" t="str">
        <f t="shared" ca="1" si="14"/>
        <v/>
      </c>
      <c r="L98" s="71" t="str">
        <f t="shared" ca="1" si="14"/>
        <v/>
      </c>
      <c r="M98" s="71" t="str">
        <f t="shared" ca="1" si="14"/>
        <v/>
      </c>
      <c r="N98" s="71" t="e">
        <f t="shared" ca="1" si="11"/>
        <v>#DIV/0!</v>
      </c>
    </row>
    <row r="99" spans="1:14" hidden="1" x14ac:dyDescent="0.2">
      <c r="A99" s="44" t="s">
        <v>70</v>
      </c>
      <c r="B99" s="71" t="str">
        <f t="shared" ca="1" si="14"/>
        <v/>
      </c>
      <c r="C99" s="71" t="str">
        <f t="shared" ca="1" si="14"/>
        <v/>
      </c>
      <c r="D99" s="71" t="str">
        <f t="shared" ca="1" si="14"/>
        <v/>
      </c>
      <c r="E99" s="71" t="str">
        <f t="shared" ca="1" si="14"/>
        <v/>
      </c>
      <c r="F99" s="71" t="str">
        <f t="shared" ca="1" si="14"/>
        <v/>
      </c>
      <c r="G99" s="71" t="str">
        <f t="shared" ca="1" si="14"/>
        <v/>
      </c>
      <c r="H99" s="71" t="str">
        <f t="shared" ca="1" si="14"/>
        <v/>
      </c>
      <c r="I99" s="71" t="str">
        <f t="shared" ca="1" si="14"/>
        <v/>
      </c>
      <c r="J99" s="71" t="str">
        <f t="shared" ca="1" si="14"/>
        <v/>
      </c>
      <c r="K99" s="71" t="str">
        <f t="shared" ca="1" si="14"/>
        <v/>
      </c>
      <c r="L99" s="71" t="str">
        <f t="shared" ca="1" si="14"/>
        <v/>
      </c>
      <c r="M99" s="71" t="str">
        <f t="shared" ca="1" si="14"/>
        <v/>
      </c>
      <c r="N99" s="71" t="e">
        <f t="shared" ca="1" si="11"/>
        <v>#DIV/0!</v>
      </c>
    </row>
    <row r="100" spans="1:14" hidden="1" x14ac:dyDescent="0.2">
      <c r="A100" s="44" t="s">
        <v>210</v>
      </c>
      <c r="B100" s="71" t="str">
        <f t="shared" ca="1" si="14"/>
        <v/>
      </c>
      <c r="C100" s="71" t="str">
        <f t="shared" ca="1" si="14"/>
        <v/>
      </c>
      <c r="D100" s="71" t="str">
        <f t="shared" ca="1" si="14"/>
        <v/>
      </c>
      <c r="E100" s="71" t="str">
        <f t="shared" ca="1" si="14"/>
        <v/>
      </c>
      <c r="F100" s="71" t="str">
        <f t="shared" ca="1" si="14"/>
        <v/>
      </c>
      <c r="G100" s="71" t="str">
        <f t="shared" ca="1" si="14"/>
        <v/>
      </c>
      <c r="H100" s="71" t="str">
        <f t="shared" ca="1" si="14"/>
        <v/>
      </c>
      <c r="I100" s="71" t="str">
        <f t="shared" ca="1" si="14"/>
        <v/>
      </c>
      <c r="J100" s="71" t="str">
        <f t="shared" ca="1" si="14"/>
        <v/>
      </c>
      <c r="K100" s="71" t="str">
        <f t="shared" ca="1" si="14"/>
        <v/>
      </c>
      <c r="L100" s="71" t="str">
        <f t="shared" ca="1" si="14"/>
        <v/>
      </c>
      <c r="M100" s="71" t="str">
        <f t="shared" ca="1" si="14"/>
        <v/>
      </c>
      <c r="N100" s="71" t="e">
        <f t="shared" ref="N100:N111" ca="1" si="15">AVERAGE(B100:M100)</f>
        <v>#DIV/0!</v>
      </c>
    </row>
    <row r="101" spans="1:14" hidden="1" x14ac:dyDescent="0.2">
      <c r="A101" s="44" t="s">
        <v>193</v>
      </c>
      <c r="B101" s="71" t="str">
        <f t="shared" ca="1" si="14"/>
        <v/>
      </c>
      <c r="C101" s="71" t="str">
        <f t="shared" ca="1" si="14"/>
        <v/>
      </c>
      <c r="D101" s="71" t="str">
        <f t="shared" ca="1" si="14"/>
        <v/>
      </c>
      <c r="E101" s="71" t="str">
        <f t="shared" ca="1" si="14"/>
        <v/>
      </c>
      <c r="F101" s="71" t="str">
        <f t="shared" ca="1" si="14"/>
        <v/>
      </c>
      <c r="G101" s="71" t="str">
        <f t="shared" ca="1" si="14"/>
        <v/>
      </c>
      <c r="H101" s="71" t="str">
        <f t="shared" ca="1" si="14"/>
        <v/>
      </c>
      <c r="I101" s="71" t="str">
        <f t="shared" ca="1" si="14"/>
        <v/>
      </c>
      <c r="J101" s="71" t="str">
        <f t="shared" ca="1" si="14"/>
        <v/>
      </c>
      <c r="K101" s="71">
        <f t="shared" ca="1" si="14"/>
        <v>0</v>
      </c>
      <c r="L101" s="71" t="str">
        <f t="shared" ca="1" si="14"/>
        <v/>
      </c>
      <c r="M101" s="71" t="str">
        <f t="shared" ca="1" si="14"/>
        <v/>
      </c>
      <c r="N101" s="71">
        <f t="shared" ca="1" si="15"/>
        <v>0</v>
      </c>
    </row>
    <row r="102" spans="1:14" hidden="1" x14ac:dyDescent="0.2">
      <c r="A102" s="49" t="s">
        <v>176</v>
      </c>
      <c r="B102" s="71" t="str">
        <f t="shared" ca="1" si="14"/>
        <v/>
      </c>
      <c r="C102" s="71" t="str">
        <f t="shared" ca="1" si="14"/>
        <v/>
      </c>
      <c r="D102" s="71" t="str">
        <f t="shared" ca="1" si="14"/>
        <v/>
      </c>
      <c r="E102" s="71" t="str">
        <f t="shared" ca="1" si="14"/>
        <v/>
      </c>
      <c r="F102" s="71" t="str">
        <f t="shared" ca="1" si="14"/>
        <v/>
      </c>
      <c r="G102" s="71" t="str">
        <f t="shared" ca="1" si="14"/>
        <v/>
      </c>
      <c r="H102" s="71" t="str">
        <f t="shared" ca="1" si="14"/>
        <v/>
      </c>
      <c r="I102" s="71" t="str">
        <f t="shared" ca="1" si="14"/>
        <v/>
      </c>
      <c r="J102" s="71" t="str">
        <f t="shared" ca="1" si="14"/>
        <v/>
      </c>
      <c r="K102" s="71" t="str">
        <f t="shared" ca="1" si="14"/>
        <v/>
      </c>
      <c r="L102" s="71" t="str">
        <f t="shared" ca="1" si="14"/>
        <v/>
      </c>
      <c r="M102" s="71" t="str">
        <f t="shared" ca="1" si="14"/>
        <v/>
      </c>
      <c r="N102" s="71" t="e">
        <f t="shared" ca="1" si="15"/>
        <v>#DIV/0!</v>
      </c>
    </row>
    <row r="103" spans="1:14" hidden="1" x14ac:dyDescent="0.2">
      <c r="A103" s="44" t="s">
        <v>156</v>
      </c>
      <c r="B103" s="71" t="str">
        <f t="shared" ca="1" si="14"/>
        <v/>
      </c>
      <c r="C103" s="71" t="str">
        <f t="shared" ca="1" si="14"/>
        <v/>
      </c>
      <c r="D103" s="71" t="str">
        <f t="shared" ca="1" si="14"/>
        <v/>
      </c>
      <c r="E103" s="71" t="str">
        <f t="shared" ca="1" si="14"/>
        <v/>
      </c>
      <c r="F103" s="71" t="str">
        <f t="shared" ca="1" si="14"/>
        <v/>
      </c>
      <c r="G103" s="71" t="str">
        <f t="shared" ca="1" si="14"/>
        <v/>
      </c>
      <c r="H103" s="71" t="str">
        <f t="shared" ca="1" si="14"/>
        <v/>
      </c>
      <c r="I103" s="71" t="str">
        <f t="shared" ca="1" si="14"/>
        <v/>
      </c>
      <c r="J103" s="71" t="str">
        <f t="shared" ca="1" si="14"/>
        <v/>
      </c>
      <c r="K103" s="71" t="str">
        <f t="shared" ca="1" si="14"/>
        <v/>
      </c>
      <c r="L103" s="71" t="str">
        <f t="shared" ca="1" si="14"/>
        <v/>
      </c>
      <c r="M103" s="71" t="str">
        <f t="shared" ca="1" si="14"/>
        <v/>
      </c>
      <c r="N103" s="71" t="e">
        <f t="shared" ca="1" si="15"/>
        <v>#DIV/0!</v>
      </c>
    </row>
    <row r="104" spans="1:14" hidden="1" x14ac:dyDescent="0.2">
      <c r="A104" s="44" t="s">
        <v>179</v>
      </c>
      <c r="B104" s="71" t="str">
        <f t="shared" ref="B104:M109" ca="1" si="16">IF(ISNA(VLOOKUP($A104,INDIRECT("'"&amp;B$2&amp;"'!$C$2:$f$40"),4,FALSE)),"",VLOOKUP($A104,INDIRECT("'"&amp;B$2&amp;"'!$C$2:$f$40"),4,FALSE))</f>
        <v/>
      </c>
      <c r="C104" s="71" t="str">
        <f t="shared" ca="1" si="16"/>
        <v/>
      </c>
      <c r="D104" s="71" t="str">
        <f t="shared" ca="1" si="16"/>
        <v/>
      </c>
      <c r="E104" s="71" t="str">
        <f t="shared" ca="1" si="16"/>
        <v/>
      </c>
      <c r="F104" s="71" t="str">
        <f t="shared" ca="1" si="16"/>
        <v/>
      </c>
      <c r="G104" s="71" t="str">
        <f t="shared" ca="1" si="16"/>
        <v/>
      </c>
      <c r="H104" s="71" t="str">
        <f t="shared" ca="1" si="16"/>
        <v/>
      </c>
      <c r="I104" s="71" t="str">
        <f t="shared" ca="1" si="16"/>
        <v/>
      </c>
      <c r="J104" s="71" t="str">
        <f t="shared" ca="1" si="16"/>
        <v/>
      </c>
      <c r="K104" s="71" t="str">
        <f t="shared" ca="1" si="16"/>
        <v/>
      </c>
      <c r="L104" s="71" t="str">
        <f t="shared" ca="1" si="16"/>
        <v/>
      </c>
      <c r="M104" s="71" t="str">
        <f t="shared" ca="1" si="16"/>
        <v/>
      </c>
      <c r="N104" s="71" t="e">
        <f t="shared" ca="1" si="15"/>
        <v>#DIV/0!</v>
      </c>
    </row>
    <row r="105" spans="1:14" hidden="1" x14ac:dyDescent="0.2">
      <c r="A105" s="44" t="s">
        <v>158</v>
      </c>
      <c r="B105" s="71" t="str">
        <f t="shared" ca="1" si="16"/>
        <v/>
      </c>
      <c r="C105" s="71" t="str">
        <f t="shared" ca="1" si="16"/>
        <v/>
      </c>
      <c r="D105" s="71" t="str">
        <f t="shared" ca="1" si="16"/>
        <v/>
      </c>
      <c r="E105" s="71" t="str">
        <f t="shared" ca="1" si="16"/>
        <v/>
      </c>
      <c r="F105" s="71" t="str">
        <f t="shared" ca="1" si="16"/>
        <v/>
      </c>
      <c r="G105" s="71" t="str">
        <f t="shared" ca="1" si="16"/>
        <v/>
      </c>
      <c r="H105" s="71" t="str">
        <f t="shared" ca="1" si="16"/>
        <v/>
      </c>
      <c r="I105" s="71" t="str">
        <f t="shared" ca="1" si="16"/>
        <v/>
      </c>
      <c r="J105" s="71" t="str">
        <f t="shared" ca="1" si="16"/>
        <v/>
      </c>
      <c r="K105" s="71" t="str">
        <f t="shared" ca="1" si="16"/>
        <v/>
      </c>
      <c r="L105" s="71" t="str">
        <f t="shared" ca="1" si="16"/>
        <v/>
      </c>
      <c r="M105" s="71" t="str">
        <f t="shared" ca="1" si="16"/>
        <v/>
      </c>
      <c r="N105" s="71" t="e">
        <f t="shared" ca="1" si="15"/>
        <v>#DIV/0!</v>
      </c>
    </row>
    <row r="106" spans="1:14" hidden="1" x14ac:dyDescent="0.2">
      <c r="A106" s="44" t="s">
        <v>154</v>
      </c>
      <c r="B106" s="71" t="str">
        <f t="shared" ca="1" si="16"/>
        <v/>
      </c>
      <c r="C106" s="71" t="str">
        <f t="shared" ca="1" si="16"/>
        <v/>
      </c>
      <c r="D106" s="71" t="str">
        <f t="shared" ca="1" si="16"/>
        <v/>
      </c>
      <c r="E106" s="71" t="str">
        <f t="shared" ca="1" si="16"/>
        <v/>
      </c>
      <c r="F106" s="71" t="str">
        <f t="shared" ca="1" si="16"/>
        <v/>
      </c>
      <c r="G106" s="71" t="str">
        <f t="shared" ca="1" si="16"/>
        <v/>
      </c>
      <c r="H106" s="71" t="str">
        <f t="shared" ca="1" si="16"/>
        <v/>
      </c>
      <c r="I106" s="71" t="str">
        <f t="shared" ca="1" si="16"/>
        <v/>
      </c>
      <c r="J106" s="71" t="str">
        <f t="shared" ca="1" si="16"/>
        <v/>
      </c>
      <c r="K106" s="71" t="str">
        <f t="shared" ca="1" si="16"/>
        <v/>
      </c>
      <c r="L106" s="71" t="str">
        <f t="shared" ca="1" si="16"/>
        <v/>
      </c>
      <c r="M106" s="71" t="str">
        <f t="shared" ca="1" si="16"/>
        <v/>
      </c>
      <c r="N106" s="71" t="e">
        <f t="shared" ca="1" si="15"/>
        <v>#DIV/0!</v>
      </c>
    </row>
    <row r="107" spans="1:14" hidden="1" x14ac:dyDescent="0.2">
      <c r="A107" s="44" t="s">
        <v>155</v>
      </c>
      <c r="B107" s="71" t="str">
        <f t="shared" ca="1" si="16"/>
        <v/>
      </c>
      <c r="C107" s="71" t="str">
        <f t="shared" ca="1" si="16"/>
        <v/>
      </c>
      <c r="D107" s="71" t="str">
        <f t="shared" ca="1" si="16"/>
        <v/>
      </c>
      <c r="E107" s="71" t="str">
        <f t="shared" ca="1" si="16"/>
        <v/>
      </c>
      <c r="F107" s="71" t="str">
        <f t="shared" ca="1" si="16"/>
        <v/>
      </c>
      <c r="G107" s="71" t="str">
        <f t="shared" ca="1" si="16"/>
        <v/>
      </c>
      <c r="H107" s="71" t="str">
        <f t="shared" ca="1" si="16"/>
        <v/>
      </c>
      <c r="I107" s="71" t="str">
        <f t="shared" ca="1" si="16"/>
        <v/>
      </c>
      <c r="J107" s="71" t="str">
        <f t="shared" ca="1" si="16"/>
        <v/>
      </c>
      <c r="K107" s="71" t="str">
        <f t="shared" ca="1" si="16"/>
        <v/>
      </c>
      <c r="L107" s="71" t="str">
        <f t="shared" ca="1" si="16"/>
        <v/>
      </c>
      <c r="M107" s="71" t="str">
        <f t="shared" ca="1" si="16"/>
        <v/>
      </c>
      <c r="N107" s="71" t="e">
        <f t="shared" ca="1" si="15"/>
        <v>#DIV/0!</v>
      </c>
    </row>
    <row r="108" spans="1:14" hidden="1" x14ac:dyDescent="0.2">
      <c r="A108" s="44" t="s">
        <v>153</v>
      </c>
      <c r="B108" s="71" t="str">
        <f t="shared" ca="1" si="16"/>
        <v/>
      </c>
      <c r="C108" s="71" t="str">
        <f t="shared" ca="1" si="16"/>
        <v/>
      </c>
      <c r="D108" s="71" t="str">
        <f t="shared" ca="1" si="16"/>
        <v/>
      </c>
      <c r="E108" s="71" t="str">
        <f t="shared" ca="1" si="16"/>
        <v/>
      </c>
      <c r="F108" s="71" t="str">
        <f t="shared" ca="1" si="16"/>
        <v/>
      </c>
      <c r="G108" s="71" t="str">
        <f t="shared" ca="1" si="16"/>
        <v/>
      </c>
      <c r="H108" s="71" t="str">
        <f t="shared" ca="1" si="16"/>
        <v/>
      </c>
      <c r="I108" s="71" t="str">
        <f t="shared" ca="1" si="16"/>
        <v/>
      </c>
      <c r="J108" s="71" t="str">
        <f t="shared" ca="1" si="16"/>
        <v/>
      </c>
      <c r="K108" s="71" t="str">
        <f t="shared" ca="1" si="16"/>
        <v/>
      </c>
      <c r="L108" s="71" t="str">
        <f t="shared" ca="1" si="16"/>
        <v/>
      </c>
      <c r="M108" s="71" t="str">
        <f t="shared" ca="1" si="16"/>
        <v/>
      </c>
      <c r="N108" s="71" t="e">
        <f t="shared" ca="1" si="15"/>
        <v>#DIV/0!</v>
      </c>
    </row>
    <row r="109" spans="1:14" hidden="1" x14ac:dyDescent="0.2">
      <c r="A109" s="46" t="s">
        <v>59</v>
      </c>
      <c r="B109" s="71" t="str">
        <f t="shared" ca="1" si="16"/>
        <v/>
      </c>
      <c r="C109" s="71" t="str">
        <f t="shared" ca="1" si="16"/>
        <v/>
      </c>
      <c r="D109" s="71" t="str">
        <f t="shared" ca="1" si="16"/>
        <v/>
      </c>
      <c r="E109" s="71" t="str">
        <f t="shared" ca="1" si="16"/>
        <v/>
      </c>
      <c r="F109" s="71" t="str">
        <f t="shared" ca="1" si="16"/>
        <v/>
      </c>
      <c r="G109" s="71" t="str">
        <f t="shared" ca="1" si="16"/>
        <v/>
      </c>
      <c r="H109" s="71" t="str">
        <f t="shared" ca="1" si="16"/>
        <v/>
      </c>
      <c r="I109" s="71" t="str">
        <f t="shared" ca="1" si="16"/>
        <v/>
      </c>
      <c r="J109" s="71" t="str">
        <f t="shared" ca="1" si="16"/>
        <v/>
      </c>
      <c r="K109" s="71" t="str">
        <f t="shared" ca="1" si="16"/>
        <v/>
      </c>
      <c r="L109" s="71" t="str">
        <f t="shared" ca="1" si="16"/>
        <v/>
      </c>
      <c r="M109" s="71" t="str">
        <f t="shared" ca="1" si="16"/>
        <v/>
      </c>
      <c r="N109" s="71" t="e">
        <f t="shared" ca="1" si="15"/>
        <v>#DIV/0!</v>
      </c>
    </row>
    <row r="110" spans="1:14" hidden="1" x14ac:dyDescent="0.2">
      <c r="A110" s="47" t="s">
        <v>152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 t="str">
        <f ca="1">IF(ISNA(VLOOKUP($A110,INDIRECT("'"&amp;L$2&amp;"'!$C$2:$D$40"),2,FALSE)),"",VLOOKUP($A110,INDIRECT("'"&amp;L$2&amp;"'!$C$2:$D$40"),2,FALSE))</f>
        <v/>
      </c>
      <c r="M110" s="45" t="str">
        <f ca="1">IF(ISNA(VLOOKUP($A110,INDIRECT("'"&amp;M$2&amp;"'!$C$2:$D$40"),2,FALSE)),"",VLOOKUP($A110,INDIRECT("'"&amp;M$2&amp;"'!$C$2:$D$40"),2,FALSE))</f>
        <v/>
      </c>
      <c r="N110" s="71" t="e">
        <f t="shared" ca="1" si="15"/>
        <v>#DIV/0!</v>
      </c>
    </row>
    <row r="111" spans="1:14" hidden="1" x14ac:dyDescent="0.2">
      <c r="A111" s="44" t="s">
        <v>172</v>
      </c>
      <c r="B111" s="45" t="str">
        <f t="shared" ref="B111:K111" ca="1" si="17">IF(ISNA(VLOOKUP($A111,INDIRECT("'"&amp;B$2&amp;"'!$C$2:$D$40"),2,FALSE)),"",VLOOKUP($A111,INDIRECT("'"&amp;B$2&amp;"'!$C$2:$D$40"),2,FALSE))</f>
        <v/>
      </c>
      <c r="C111" s="45" t="str">
        <f t="shared" ca="1" si="17"/>
        <v/>
      </c>
      <c r="D111" s="45" t="str">
        <f t="shared" ca="1" si="17"/>
        <v/>
      </c>
      <c r="E111" s="45" t="str">
        <f t="shared" ca="1" si="17"/>
        <v/>
      </c>
      <c r="F111" s="45" t="str">
        <f t="shared" ca="1" si="17"/>
        <v/>
      </c>
      <c r="G111" s="45" t="str">
        <f t="shared" ca="1" si="17"/>
        <v/>
      </c>
      <c r="H111" s="45" t="str">
        <f t="shared" ca="1" si="17"/>
        <v/>
      </c>
      <c r="I111" s="45" t="str">
        <f t="shared" ca="1" si="17"/>
        <v/>
      </c>
      <c r="J111" s="45" t="str">
        <f t="shared" ca="1" si="17"/>
        <v/>
      </c>
      <c r="K111" s="45" t="str">
        <f t="shared" ca="1" si="17"/>
        <v/>
      </c>
      <c r="L111" s="45" t="str">
        <f ca="1">IF(ISNA(VLOOKUP($A111,INDIRECT("'"&amp;L$2&amp;"'!$C$2:$D$40"),2,FALSE)),"",VLOOKUP($A111,INDIRECT("'"&amp;L$2&amp;"'!$C$2:$D$40"),2,FALSE))</f>
        <v/>
      </c>
      <c r="M111" s="45" t="str">
        <f ca="1">IF(ISNA(VLOOKUP($A111,INDIRECT("'"&amp;M$2&amp;"'!$C$2:$D$40"),2,FALSE)),"",VLOOKUP($A111,INDIRECT("'"&amp;M$2&amp;"'!$C$2:$D$40"),2,FALSE))</f>
        <v/>
      </c>
      <c r="N111" s="71" t="e">
        <f t="shared" ca="1" si="15"/>
        <v>#DIV/0!</v>
      </c>
    </row>
    <row r="114" spans="2:13" x14ac:dyDescent="0.2">
      <c r="B114" s="51">
        <f t="shared" ref="B114:M114" ca="1" si="18">COUNT(B3:B112)</f>
        <v>20</v>
      </c>
      <c r="C114" s="51">
        <f t="shared" ca="1" si="18"/>
        <v>16</v>
      </c>
      <c r="D114" s="51">
        <f t="shared" ca="1" si="18"/>
        <v>14</v>
      </c>
      <c r="E114" s="51">
        <f t="shared" ca="1" si="18"/>
        <v>14</v>
      </c>
      <c r="F114" s="51">
        <f t="shared" ca="1" si="18"/>
        <v>12</v>
      </c>
      <c r="G114" s="51">
        <f t="shared" ca="1" si="18"/>
        <v>4</v>
      </c>
      <c r="H114" s="51">
        <f t="shared" ca="1" si="18"/>
        <v>13</v>
      </c>
      <c r="I114" s="51">
        <f t="shared" ca="1" si="18"/>
        <v>13</v>
      </c>
      <c r="J114" s="51">
        <f t="shared" ca="1" si="18"/>
        <v>6</v>
      </c>
      <c r="K114" s="51">
        <f t="shared" ca="1" si="18"/>
        <v>21</v>
      </c>
      <c r="L114" s="51">
        <f t="shared" ca="1" si="18"/>
        <v>3</v>
      </c>
      <c r="M114" s="51">
        <f t="shared" ca="1" si="18"/>
        <v>7</v>
      </c>
    </row>
    <row r="115" spans="2:13" x14ac:dyDescent="0.2">
      <c r="B115" s="51">
        <f>'1'!$C$44</f>
        <v>20</v>
      </c>
      <c r="C115" s="51">
        <f>'2'!$C$44</f>
        <v>16</v>
      </c>
      <c r="D115" s="51">
        <f>'3'!$C$45</f>
        <v>15</v>
      </c>
      <c r="E115" s="51">
        <f>'4'!$C$45</f>
        <v>14</v>
      </c>
      <c r="F115" s="51">
        <f>'5'!$C$45</f>
        <v>12</v>
      </c>
      <c r="G115" s="51">
        <f>'6'!$C$45</f>
        <v>6</v>
      </c>
      <c r="H115" s="51">
        <f>'7'!$C$44</f>
        <v>13</v>
      </c>
      <c r="I115" s="51">
        <f>'8'!$C$43</f>
        <v>30</v>
      </c>
      <c r="J115" s="51">
        <f>'9'!$C$44</f>
        <v>6</v>
      </c>
      <c r="K115" s="51">
        <f>'10'!$C$44</f>
        <v>23</v>
      </c>
      <c r="L115" s="51">
        <f>'11'!$C$44</f>
        <v>0</v>
      </c>
      <c r="M115" s="51">
        <f>'12'!$C$44</f>
        <v>13</v>
      </c>
    </row>
    <row r="116" spans="2:13" x14ac:dyDescent="0.2">
      <c r="B116" s="51">
        <f ca="1">B114-B115</f>
        <v>0</v>
      </c>
      <c r="C116" s="51">
        <f t="shared" ref="C116:M116" ca="1" si="19">C114-C115</f>
        <v>0</v>
      </c>
      <c r="D116" s="51">
        <f t="shared" ca="1" si="19"/>
        <v>-1</v>
      </c>
      <c r="E116" s="51">
        <f ca="1">E114-E115</f>
        <v>0</v>
      </c>
      <c r="F116" s="51">
        <f ca="1">F114-F115</f>
        <v>0</v>
      </c>
      <c r="G116" s="51">
        <f t="shared" ca="1" si="19"/>
        <v>-2</v>
      </c>
      <c r="H116" s="51">
        <f t="shared" ca="1" si="19"/>
        <v>0</v>
      </c>
      <c r="I116" s="51">
        <f t="shared" ca="1" si="19"/>
        <v>-17</v>
      </c>
      <c r="J116" s="51">
        <f t="shared" ca="1" si="19"/>
        <v>0</v>
      </c>
      <c r="K116" s="51">
        <f t="shared" ca="1" si="19"/>
        <v>-2</v>
      </c>
      <c r="L116" s="51">
        <f t="shared" ca="1" si="19"/>
        <v>3</v>
      </c>
      <c r="M116" s="51">
        <f t="shared" ca="1" si="19"/>
        <v>-6</v>
      </c>
    </row>
    <row r="123" spans="2:13" x14ac:dyDescent="0.2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</row>
  </sheetData>
  <autoFilter ref="A2:N2"/>
  <sortState ref="A4:N34">
    <sortCondition descending="1" ref="N4:N34"/>
  </sortState>
  <mergeCells count="1">
    <mergeCell ref="A1:N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workbookViewId="0">
      <pane ySplit="2" topLeftCell="A3" activePane="bottomLeft" state="frozen"/>
      <selection activeCell="F53" sqref="F53"/>
      <selection pane="bottomLeft" activeCell="F113" sqref="F113"/>
    </sheetView>
  </sheetViews>
  <sheetFormatPr defaultColWidth="9.140625" defaultRowHeight="14.25" x14ac:dyDescent="0.2"/>
  <cols>
    <col min="1" max="1" width="28.5703125" style="51" customWidth="1"/>
    <col min="2" max="3" width="6.7109375" style="56" bestFit="1" customWidth="1"/>
    <col min="4" max="4" width="6.85546875" style="56" bestFit="1" customWidth="1"/>
    <col min="5" max="5" width="7.28515625" style="56" bestFit="1" customWidth="1"/>
    <col min="6" max="6" width="6.7109375" style="56" bestFit="1" customWidth="1"/>
    <col min="7" max="13" width="4.7109375" style="56" customWidth="1"/>
    <col min="14" max="14" width="10.140625" style="57" customWidth="1"/>
    <col min="15" max="16384" width="9.140625" style="51"/>
  </cols>
  <sheetData>
    <row r="1" spans="1:18" ht="15" x14ac:dyDescent="0.2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8" ht="17.45" customHeight="1" x14ac:dyDescent="0.2">
      <c r="A2" s="41" t="s">
        <v>0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>
        <v>10</v>
      </c>
      <c r="L2" s="54">
        <v>11</v>
      </c>
      <c r="M2" s="54">
        <v>12</v>
      </c>
      <c r="N2" s="54" t="s">
        <v>2</v>
      </c>
    </row>
    <row r="3" spans="1:18" x14ac:dyDescent="0.2">
      <c r="A3" s="44" t="s">
        <v>871</v>
      </c>
      <c r="B3" s="71">
        <f t="shared" ref="B3:M16" ca="1" si="0">IF(ISNA(VLOOKUP($A3,INDIRECT("'"&amp;B$2&amp;"'!$i$2:$m$40"),4,FALSE)),"",VLOOKUP($A3,INDIRECT("'"&amp;B$2&amp;"'!$i$2:$m$40"),4,FALSE))</f>
        <v>78.967456809963835</v>
      </c>
      <c r="C3" s="71" t="str">
        <f t="shared" ca="1" si="0"/>
        <v/>
      </c>
      <c r="D3" s="71" t="str">
        <f t="shared" ca="1" si="0"/>
        <v/>
      </c>
      <c r="E3" s="71" t="str">
        <f t="shared" ca="1" si="0"/>
        <v/>
      </c>
      <c r="F3" s="71" t="str">
        <f t="shared" ca="1" si="0"/>
        <v/>
      </c>
      <c r="G3" s="71" t="str">
        <f t="shared" ca="1" si="0"/>
        <v/>
      </c>
      <c r="H3" s="71" t="str">
        <f t="shared" ca="1" si="0"/>
        <v/>
      </c>
      <c r="I3" s="71" t="str">
        <f t="shared" ca="1" si="0"/>
        <v/>
      </c>
      <c r="J3" s="71" t="str">
        <f t="shared" ca="1" si="0"/>
        <v/>
      </c>
      <c r="K3" s="71" t="str">
        <f t="shared" ca="1" si="0"/>
        <v/>
      </c>
      <c r="L3" s="71" t="str">
        <f t="shared" ca="1" si="0"/>
        <v/>
      </c>
      <c r="M3" s="71" t="str">
        <f t="shared" ca="1" si="0"/>
        <v/>
      </c>
      <c r="N3" s="71">
        <f t="shared" ref="N3:N34" ca="1" si="1">AVERAGE(B3:M3)</f>
        <v>78.967456809963835</v>
      </c>
    </row>
    <row r="4" spans="1:18" x14ac:dyDescent="0.2">
      <c r="A4" s="44" t="s">
        <v>60</v>
      </c>
      <c r="B4" s="71" t="str">
        <f t="shared" ca="1" si="0"/>
        <v/>
      </c>
      <c r="C4" s="71">
        <f t="shared" ca="1" si="0"/>
        <v>76.294146105466851</v>
      </c>
      <c r="D4" s="71" t="str">
        <f t="shared" ca="1" si="0"/>
        <v/>
      </c>
      <c r="E4" s="71" t="str">
        <f t="shared" ca="1" si="0"/>
        <v/>
      </c>
      <c r="F4" s="71" t="str">
        <f t="shared" ca="1" si="0"/>
        <v/>
      </c>
      <c r="G4" s="71" t="str">
        <f t="shared" ca="1" si="0"/>
        <v/>
      </c>
      <c r="H4" s="71" t="str">
        <f t="shared" ca="1" si="0"/>
        <v/>
      </c>
      <c r="I4" s="71" t="str">
        <f t="shared" ca="1" si="0"/>
        <v/>
      </c>
      <c r="J4" s="71" t="str">
        <f t="shared" ca="1" si="0"/>
        <v/>
      </c>
      <c r="K4" s="71" t="str">
        <f t="shared" ca="1" si="0"/>
        <v/>
      </c>
      <c r="L4" s="71" t="str">
        <f t="shared" ca="1" si="0"/>
        <v/>
      </c>
      <c r="M4" s="71" t="str">
        <f t="shared" ca="1" si="0"/>
        <v/>
      </c>
      <c r="N4" s="71">
        <f t="shared" ca="1" si="1"/>
        <v>76.294146105466851</v>
      </c>
    </row>
    <row r="5" spans="1:18" x14ac:dyDescent="0.2">
      <c r="A5" s="47" t="s">
        <v>62</v>
      </c>
      <c r="B5" s="71" t="str">
        <f t="shared" ca="1" si="0"/>
        <v/>
      </c>
      <c r="C5" s="71" t="str">
        <f t="shared" ca="1" si="0"/>
        <v/>
      </c>
      <c r="D5" s="71">
        <f t="shared" ca="1" si="0"/>
        <v>69.256637168141594</v>
      </c>
      <c r="E5" s="71">
        <f t="shared" ca="1" si="0"/>
        <v>71.221864951768481</v>
      </c>
      <c r="F5" s="71" t="str">
        <f t="shared" ca="1" si="0"/>
        <v/>
      </c>
      <c r="G5" s="71" t="str">
        <f t="shared" ca="1" si="0"/>
        <v/>
      </c>
      <c r="H5" s="71" t="str">
        <f t="shared" ca="1" si="0"/>
        <v/>
      </c>
      <c r="I5" s="71" t="str">
        <f t="shared" ca="1" si="0"/>
        <v/>
      </c>
      <c r="J5" s="71" t="str">
        <f t="shared" ca="1" si="0"/>
        <v/>
      </c>
      <c r="K5" s="71" t="str">
        <f t="shared" ca="1" si="0"/>
        <v/>
      </c>
      <c r="L5" s="71" t="str">
        <f t="shared" ca="1" si="0"/>
        <v/>
      </c>
      <c r="M5" s="71" t="str">
        <f t="shared" ca="1" si="0"/>
        <v/>
      </c>
      <c r="N5" s="71">
        <f t="shared" ca="1" si="1"/>
        <v>70.239251059955038</v>
      </c>
    </row>
    <row r="6" spans="1:18" x14ac:dyDescent="0.2">
      <c r="A6" s="44" t="s">
        <v>54</v>
      </c>
      <c r="B6" s="71">
        <f t="shared" ca="1" si="0"/>
        <v>71.293916023993148</v>
      </c>
      <c r="C6" s="71">
        <f t="shared" ca="1" si="0"/>
        <v>68.260869565217391</v>
      </c>
      <c r="D6" s="71" t="str">
        <f t="shared" ca="1" si="0"/>
        <v/>
      </c>
      <c r="E6" s="71" t="str">
        <f t="shared" ca="1" si="0"/>
        <v/>
      </c>
      <c r="F6" s="71" t="str">
        <f t="shared" ca="1" si="0"/>
        <v/>
      </c>
      <c r="G6" s="71" t="str">
        <f t="shared" ca="1" si="0"/>
        <v/>
      </c>
      <c r="H6" s="71" t="str">
        <f t="shared" ca="1" si="0"/>
        <v/>
      </c>
      <c r="I6" s="71" t="str">
        <f t="shared" ca="1" si="0"/>
        <v/>
      </c>
      <c r="J6" s="71" t="str">
        <f t="shared" ca="1" si="0"/>
        <v/>
      </c>
      <c r="K6" s="71" t="str">
        <f t="shared" ca="1" si="0"/>
        <v/>
      </c>
      <c r="L6" s="71" t="str">
        <f t="shared" ca="1" si="0"/>
        <v/>
      </c>
      <c r="M6" s="71" t="str">
        <f t="shared" ca="1" si="0"/>
        <v/>
      </c>
      <c r="N6" s="71">
        <f t="shared" ca="1" si="1"/>
        <v>69.777392794605277</v>
      </c>
      <c r="P6" s="101"/>
      <c r="R6" s="101"/>
    </row>
    <row r="7" spans="1:18" x14ac:dyDescent="0.2">
      <c r="A7" s="44" t="s">
        <v>50</v>
      </c>
      <c r="B7" s="71">
        <f t="shared" ca="1" si="0"/>
        <v>65.631999999999991</v>
      </c>
      <c r="C7" s="71" t="str">
        <f t="shared" ca="1" si="0"/>
        <v/>
      </c>
      <c r="D7" s="71" t="str">
        <f t="shared" ca="1" si="0"/>
        <v/>
      </c>
      <c r="E7" s="71">
        <f t="shared" ca="1" si="0"/>
        <v>65.66833056017748</v>
      </c>
      <c r="F7" s="71" t="str">
        <f t="shared" ca="1" si="0"/>
        <v/>
      </c>
      <c r="G7" s="71" t="str">
        <f t="shared" ca="1" si="0"/>
        <v/>
      </c>
      <c r="H7" s="71" t="str">
        <f t="shared" ca="1" si="0"/>
        <v/>
      </c>
      <c r="I7" s="71" t="str">
        <f t="shared" ca="1" si="0"/>
        <v/>
      </c>
      <c r="J7" s="71" t="str">
        <f t="shared" ca="1" si="0"/>
        <v/>
      </c>
      <c r="K7" s="71" t="str">
        <f t="shared" ca="1" si="0"/>
        <v/>
      </c>
      <c r="L7" s="71" t="str">
        <f t="shared" ca="1" si="0"/>
        <v/>
      </c>
      <c r="M7" s="71" t="str">
        <f t="shared" ca="1" si="0"/>
        <v/>
      </c>
      <c r="N7" s="71">
        <f t="shared" ca="1" si="1"/>
        <v>65.650165280088743</v>
      </c>
    </row>
    <row r="8" spans="1:18" x14ac:dyDescent="0.2">
      <c r="A8" s="44" t="s">
        <v>43</v>
      </c>
      <c r="B8" s="71">
        <f t="shared" ca="1" si="0"/>
        <v>63.806177177732572</v>
      </c>
      <c r="C8" s="71">
        <f t="shared" ca="1" si="0"/>
        <v>64.680005676174261</v>
      </c>
      <c r="D8" s="71">
        <f t="shared" ca="1" si="0"/>
        <v>67.495927735821127</v>
      </c>
      <c r="E8" s="71" t="str">
        <f t="shared" ca="1" si="0"/>
        <v/>
      </c>
      <c r="F8" s="71">
        <f t="shared" ca="1" si="0"/>
        <v>64.601226993865026</v>
      </c>
      <c r="G8" s="71" t="str">
        <f t="shared" ca="1" si="0"/>
        <v/>
      </c>
      <c r="H8" s="71" t="str">
        <f t="shared" ca="1" si="0"/>
        <v/>
      </c>
      <c r="I8" s="71" t="str">
        <f t="shared" ca="1" si="0"/>
        <v/>
      </c>
      <c r="J8" s="71" t="str">
        <f t="shared" ca="1" si="0"/>
        <v/>
      </c>
      <c r="K8" s="71" t="str">
        <f t="shared" ca="1" si="0"/>
        <v/>
      </c>
      <c r="L8" s="71" t="str">
        <f t="shared" ca="1" si="0"/>
        <v/>
      </c>
      <c r="M8" s="71" t="str">
        <f t="shared" ca="1" si="0"/>
        <v/>
      </c>
      <c r="N8" s="71">
        <f t="shared" ca="1" si="1"/>
        <v>65.145834395898248</v>
      </c>
    </row>
    <row r="9" spans="1:18" x14ac:dyDescent="0.2">
      <c r="A9" s="44" t="s">
        <v>196</v>
      </c>
      <c r="B9" s="71" t="str">
        <f t="shared" ca="1" si="0"/>
        <v/>
      </c>
      <c r="C9" s="71" t="str">
        <f t="shared" ca="1" si="0"/>
        <v/>
      </c>
      <c r="D9" s="71">
        <f t="shared" ca="1" si="0"/>
        <v>64.486373165618446</v>
      </c>
      <c r="E9" s="71" t="str">
        <f t="shared" ca="1" si="0"/>
        <v/>
      </c>
      <c r="F9" s="71" t="str">
        <f t="shared" ca="1" si="0"/>
        <v/>
      </c>
      <c r="G9" s="71" t="str">
        <f t="shared" ca="1" si="0"/>
        <v/>
      </c>
      <c r="H9" s="71" t="str">
        <f t="shared" ca="1" si="0"/>
        <v/>
      </c>
      <c r="I9" s="71" t="str">
        <f t="shared" ca="1" si="0"/>
        <v/>
      </c>
      <c r="J9" s="71" t="str">
        <f t="shared" ca="1" si="0"/>
        <v/>
      </c>
      <c r="K9" s="71" t="str">
        <f t="shared" ca="1" si="0"/>
        <v/>
      </c>
      <c r="L9" s="71" t="str">
        <f t="shared" ca="1" si="0"/>
        <v/>
      </c>
      <c r="M9" s="71" t="str">
        <f t="shared" ca="1" si="0"/>
        <v/>
      </c>
      <c r="N9" s="71">
        <f t="shared" ca="1" si="1"/>
        <v>64.486373165618446</v>
      </c>
    </row>
    <row r="10" spans="1:18" x14ac:dyDescent="0.2">
      <c r="A10" s="46" t="s">
        <v>47</v>
      </c>
      <c r="B10" s="71">
        <f t="shared" ca="1" si="0"/>
        <v>59.443494481579357</v>
      </c>
      <c r="C10" s="71" t="str">
        <f t="shared" ca="1" si="0"/>
        <v/>
      </c>
      <c r="D10" s="71" t="str">
        <f t="shared" ca="1" si="0"/>
        <v/>
      </c>
      <c r="E10" s="71">
        <f t="shared" ca="1" si="0"/>
        <v>63.651974813966795</v>
      </c>
      <c r="F10" s="71" t="str">
        <f t="shared" ca="1" si="0"/>
        <v/>
      </c>
      <c r="G10" s="71" t="str">
        <f t="shared" ca="1" si="0"/>
        <v/>
      </c>
      <c r="H10" s="71" t="str">
        <f t="shared" ca="1" si="0"/>
        <v/>
      </c>
      <c r="I10" s="71" t="str">
        <f t="shared" ca="1" si="0"/>
        <v/>
      </c>
      <c r="J10" s="71" t="str">
        <f t="shared" ca="1" si="0"/>
        <v/>
      </c>
      <c r="K10" s="71" t="str">
        <f t="shared" ca="1" si="0"/>
        <v/>
      </c>
      <c r="L10" s="71" t="str">
        <f t="shared" ca="1" si="0"/>
        <v/>
      </c>
      <c r="M10" s="71" t="str">
        <f t="shared" ca="1" si="0"/>
        <v/>
      </c>
      <c r="N10" s="71">
        <f t="shared" ca="1" si="1"/>
        <v>61.547734647773076</v>
      </c>
    </row>
    <row r="11" spans="1:18" x14ac:dyDescent="0.2">
      <c r="A11" s="44" t="s">
        <v>119</v>
      </c>
      <c r="B11" s="71" t="str">
        <f t="shared" ca="1" si="0"/>
        <v/>
      </c>
      <c r="C11" s="71" t="str">
        <f t="shared" ca="1" si="0"/>
        <v/>
      </c>
      <c r="D11" s="71" t="str">
        <f t="shared" ca="1" si="0"/>
        <v/>
      </c>
      <c r="E11" s="71">
        <f t="shared" ca="1" si="0"/>
        <v>61.152737752161379</v>
      </c>
      <c r="F11" s="71" t="str">
        <f t="shared" ca="1" si="0"/>
        <v/>
      </c>
      <c r="G11" s="71" t="str">
        <f t="shared" ca="1" si="0"/>
        <v/>
      </c>
      <c r="H11" s="71" t="str">
        <f t="shared" ca="1" si="0"/>
        <v/>
      </c>
      <c r="I11" s="71" t="str">
        <f t="shared" ca="1" si="0"/>
        <v/>
      </c>
      <c r="J11" s="71" t="str">
        <f t="shared" ca="1" si="0"/>
        <v/>
      </c>
      <c r="K11" s="71" t="str">
        <f t="shared" ca="1" si="0"/>
        <v/>
      </c>
      <c r="L11" s="71" t="str">
        <f t="shared" ca="1" si="0"/>
        <v/>
      </c>
      <c r="M11" s="71" t="str">
        <f t="shared" ca="1" si="0"/>
        <v/>
      </c>
      <c r="N11" s="71">
        <f t="shared" ca="1" si="1"/>
        <v>61.152737752161379</v>
      </c>
    </row>
    <row r="12" spans="1:18" x14ac:dyDescent="0.2">
      <c r="A12" s="44" t="s">
        <v>125</v>
      </c>
      <c r="B12" s="71" t="str">
        <f t="shared" ca="1" si="0"/>
        <v/>
      </c>
      <c r="C12" s="71" t="str">
        <f t="shared" ca="1" si="0"/>
        <v/>
      </c>
      <c r="D12" s="71">
        <f t="shared" ca="1" si="0"/>
        <v>60.751535933704822</v>
      </c>
      <c r="E12" s="71" t="str">
        <f t="shared" ca="1" si="0"/>
        <v/>
      </c>
      <c r="F12" s="71" t="str">
        <f t="shared" ca="1" si="0"/>
        <v/>
      </c>
      <c r="G12" s="71" t="str">
        <f t="shared" ca="1" si="0"/>
        <v/>
      </c>
      <c r="H12" s="71" t="str">
        <f t="shared" ca="1" si="0"/>
        <v/>
      </c>
      <c r="I12" s="71" t="str">
        <f t="shared" ca="1" si="0"/>
        <v/>
      </c>
      <c r="J12" s="71" t="str">
        <f t="shared" ca="1" si="0"/>
        <v/>
      </c>
      <c r="K12" s="71" t="str">
        <f t="shared" ca="1" si="0"/>
        <v/>
      </c>
      <c r="L12" s="71" t="str">
        <f t="shared" ca="1" si="0"/>
        <v/>
      </c>
      <c r="M12" s="71" t="str">
        <f t="shared" ca="1" si="0"/>
        <v/>
      </c>
      <c r="N12" s="71">
        <f t="shared" ca="1" si="1"/>
        <v>60.751535933704822</v>
      </c>
    </row>
    <row r="13" spans="1:18" x14ac:dyDescent="0.2">
      <c r="A13" s="44" t="s">
        <v>136</v>
      </c>
      <c r="B13" s="71" t="str">
        <f t="shared" ca="1" si="0"/>
        <v/>
      </c>
      <c r="C13" s="71" t="str">
        <f t="shared" ca="1" si="0"/>
        <v/>
      </c>
      <c r="D13" s="71">
        <f t="shared" ca="1" si="0"/>
        <v>57.344591643616241</v>
      </c>
      <c r="E13" s="71">
        <f t="shared" ca="1" si="0"/>
        <v>60.2981029810298</v>
      </c>
      <c r="F13" s="71" t="str">
        <f t="shared" ca="1" si="0"/>
        <v/>
      </c>
      <c r="G13" s="71" t="str">
        <f t="shared" ca="1" si="0"/>
        <v/>
      </c>
      <c r="H13" s="71" t="str">
        <f t="shared" ca="1" si="0"/>
        <v/>
      </c>
      <c r="I13" s="71" t="str">
        <f t="shared" ca="1" si="0"/>
        <v/>
      </c>
      <c r="J13" s="71" t="str">
        <f t="shared" ca="1" si="0"/>
        <v/>
      </c>
      <c r="K13" s="71" t="str">
        <f t="shared" ca="1" si="0"/>
        <v/>
      </c>
      <c r="L13" s="71" t="str">
        <f t="shared" ca="1" si="0"/>
        <v/>
      </c>
      <c r="M13" s="71" t="str">
        <f t="shared" ca="1" si="0"/>
        <v/>
      </c>
      <c r="N13" s="71">
        <f t="shared" ca="1" si="1"/>
        <v>58.82134731232302</v>
      </c>
    </row>
    <row r="14" spans="1:18" x14ac:dyDescent="0.2">
      <c r="A14" s="44" t="s">
        <v>195</v>
      </c>
      <c r="B14" s="71">
        <f t="shared" ca="1" si="0"/>
        <v>58.29454477750884</v>
      </c>
      <c r="C14" s="71" t="str">
        <f t="shared" ca="1" si="0"/>
        <v/>
      </c>
      <c r="D14" s="71">
        <f t="shared" ca="1" si="0"/>
        <v>58.31119809869984</v>
      </c>
      <c r="E14" s="71" t="str">
        <f t="shared" ca="1" si="0"/>
        <v/>
      </c>
      <c r="F14" s="71" t="str">
        <f t="shared" ca="1" si="0"/>
        <v/>
      </c>
      <c r="G14" s="71" t="str">
        <f t="shared" ca="1" si="0"/>
        <v/>
      </c>
      <c r="H14" s="71" t="str">
        <f t="shared" ca="1" si="0"/>
        <v/>
      </c>
      <c r="I14" s="71" t="str">
        <f t="shared" ca="1" si="0"/>
        <v/>
      </c>
      <c r="J14" s="71" t="str">
        <f t="shared" ca="1" si="0"/>
        <v/>
      </c>
      <c r="K14" s="71" t="str">
        <f t="shared" ca="1" si="0"/>
        <v/>
      </c>
      <c r="L14" s="71" t="str">
        <f t="shared" ca="1" si="0"/>
        <v/>
      </c>
      <c r="M14" s="71" t="str">
        <f t="shared" ca="1" si="0"/>
        <v/>
      </c>
      <c r="N14" s="71">
        <f t="shared" ca="1" si="1"/>
        <v>58.30287143810434</v>
      </c>
    </row>
    <row r="15" spans="1:18" x14ac:dyDescent="0.2">
      <c r="A15" s="44" t="s">
        <v>880</v>
      </c>
      <c r="B15" s="71" t="str">
        <f t="shared" ca="1" si="0"/>
        <v/>
      </c>
      <c r="C15" s="71" t="str">
        <f t="shared" ca="1" si="0"/>
        <v/>
      </c>
      <c r="D15" s="71">
        <f t="shared" ca="1" si="0"/>
        <v>57.570738440303657</v>
      </c>
      <c r="E15" s="71" t="str">
        <f t="shared" ca="1" si="0"/>
        <v/>
      </c>
      <c r="F15" s="71" t="str">
        <f t="shared" ca="1" si="0"/>
        <v/>
      </c>
      <c r="G15" s="71" t="str">
        <f t="shared" ca="1" si="0"/>
        <v/>
      </c>
      <c r="H15" s="71" t="str">
        <f t="shared" ca="1" si="0"/>
        <v/>
      </c>
      <c r="I15" s="71" t="str">
        <f t="shared" ca="1" si="0"/>
        <v/>
      </c>
      <c r="J15" s="71" t="str">
        <f t="shared" ca="1" si="0"/>
        <v/>
      </c>
      <c r="K15" s="71" t="str">
        <f t="shared" ca="1" si="0"/>
        <v/>
      </c>
      <c r="L15" s="71" t="str">
        <f t="shared" ca="1" si="0"/>
        <v/>
      </c>
      <c r="M15" s="71" t="str">
        <f t="shared" ca="1" si="0"/>
        <v/>
      </c>
      <c r="N15" s="71">
        <f t="shared" ca="1" si="1"/>
        <v>57.570738440303657</v>
      </c>
    </row>
    <row r="16" spans="1:18" x14ac:dyDescent="0.2">
      <c r="A16" s="44" t="s">
        <v>218</v>
      </c>
      <c r="B16" s="71" t="str">
        <f t="shared" ca="1" si="0"/>
        <v/>
      </c>
      <c r="C16" s="71">
        <f t="shared" ca="1" si="0"/>
        <v>56.757667677789009</v>
      </c>
      <c r="D16" s="71" t="str">
        <f t="shared" ca="1" si="0"/>
        <v/>
      </c>
      <c r="E16" s="71" t="str">
        <f t="shared" ca="1" si="0"/>
        <v/>
      </c>
      <c r="F16" s="71">
        <f t="shared" ca="1" si="0"/>
        <v>57.519723865877708</v>
      </c>
      <c r="G16" s="71" t="str">
        <f t="shared" ca="1" si="0"/>
        <v/>
      </c>
      <c r="H16" s="71" t="str">
        <f t="shared" ca="1" si="0"/>
        <v/>
      </c>
      <c r="I16" s="71" t="str">
        <f t="shared" ca="1" si="0"/>
        <v/>
      </c>
      <c r="J16" s="71" t="str">
        <f t="shared" ca="1" si="0"/>
        <v/>
      </c>
      <c r="K16" s="71" t="str">
        <f t="shared" ca="1" si="0"/>
        <v/>
      </c>
      <c r="L16" s="71" t="str">
        <f t="shared" ca="1" si="0"/>
        <v/>
      </c>
      <c r="M16" s="71" t="str">
        <f t="shared" ca="1" si="0"/>
        <v/>
      </c>
      <c r="N16" s="71">
        <f t="shared" ca="1" si="1"/>
        <v>57.138695771833355</v>
      </c>
    </row>
    <row r="17" spans="1:14" x14ac:dyDescent="0.2">
      <c r="A17" s="44" t="s">
        <v>915</v>
      </c>
      <c r="B17" s="71" t="str">
        <f t="shared" ref="B17:E48" ca="1" si="2">IF(ISNA(VLOOKUP($A17,INDIRECT("'"&amp;B$2&amp;"'!$i$2:$m$40"),4,FALSE)),"",VLOOKUP($A17,INDIRECT("'"&amp;B$2&amp;"'!$i$2:$m$40"),4,FALSE))</f>
        <v/>
      </c>
      <c r="C17" s="71" t="str">
        <f t="shared" ca="1" si="2"/>
        <v/>
      </c>
      <c r="D17" s="71" t="str">
        <f t="shared" ca="1" si="2"/>
        <v/>
      </c>
      <c r="E17" s="71">
        <f t="shared" ca="1" si="2"/>
        <v>54.540451293340666</v>
      </c>
      <c r="F17" s="71"/>
      <c r="G17" s="71"/>
      <c r="H17" s="71"/>
      <c r="I17" s="71"/>
      <c r="J17" s="71"/>
      <c r="K17" s="71"/>
      <c r="L17" s="71"/>
      <c r="M17" s="71"/>
      <c r="N17" s="71">
        <f t="shared" ca="1" si="1"/>
        <v>54.540451293340666</v>
      </c>
    </row>
    <row r="18" spans="1:14" x14ac:dyDescent="0.2">
      <c r="A18" s="44" t="s">
        <v>46</v>
      </c>
      <c r="B18" s="71" t="str">
        <f t="shared" ca="1" si="2"/>
        <v/>
      </c>
      <c r="C18" s="71" t="str">
        <f t="shared" ca="1" si="2"/>
        <v/>
      </c>
      <c r="D18" s="71">
        <f t="shared" ca="1" si="2"/>
        <v>46.472653153663245</v>
      </c>
      <c r="E18" s="71" t="str">
        <f t="shared" ca="1" si="2"/>
        <v/>
      </c>
      <c r="F18" s="71" t="str">
        <f t="shared" ref="F18:M21" ca="1" si="3">IF(ISNA(VLOOKUP($A18,INDIRECT("'"&amp;F$2&amp;"'!$i$2:$m$40"),4,FALSE)),"",VLOOKUP($A18,INDIRECT("'"&amp;F$2&amp;"'!$i$2:$m$40"),4,FALSE))</f>
        <v/>
      </c>
      <c r="G18" s="71" t="str">
        <f t="shared" ca="1" si="3"/>
        <v/>
      </c>
      <c r="H18" s="71" t="str">
        <f t="shared" ca="1" si="3"/>
        <v/>
      </c>
      <c r="I18" s="71" t="str">
        <f t="shared" ca="1" si="3"/>
        <v/>
      </c>
      <c r="J18" s="71" t="str">
        <f t="shared" ca="1" si="3"/>
        <v/>
      </c>
      <c r="K18" s="71" t="str">
        <f t="shared" ca="1" si="3"/>
        <v/>
      </c>
      <c r="L18" s="71" t="str">
        <f t="shared" ca="1" si="3"/>
        <v/>
      </c>
      <c r="M18" s="71" t="str">
        <f t="shared" ca="1" si="3"/>
        <v/>
      </c>
      <c r="N18" s="71">
        <f t="shared" ca="1" si="1"/>
        <v>46.472653153663245</v>
      </c>
    </row>
    <row r="19" spans="1:14" x14ac:dyDescent="0.2">
      <c r="A19" s="44" t="s">
        <v>183</v>
      </c>
      <c r="B19" s="71" t="str">
        <f t="shared" ca="1" si="2"/>
        <v/>
      </c>
      <c r="C19" s="71" t="str">
        <f t="shared" ca="1" si="2"/>
        <v/>
      </c>
      <c r="D19" s="71">
        <f t="shared" ca="1" si="2"/>
        <v>43.490545533579656</v>
      </c>
      <c r="E19" s="71">
        <f t="shared" ca="1" si="2"/>
        <v>44.318740777176593</v>
      </c>
      <c r="F19" s="71" t="str">
        <f t="shared" ca="1" si="3"/>
        <v/>
      </c>
      <c r="G19" s="71" t="str">
        <f t="shared" ca="1" si="3"/>
        <v/>
      </c>
      <c r="H19" s="71" t="str">
        <f t="shared" ca="1" si="3"/>
        <v/>
      </c>
      <c r="I19" s="71" t="str">
        <f t="shared" ca="1" si="3"/>
        <v/>
      </c>
      <c r="J19" s="71" t="str">
        <f t="shared" ca="1" si="3"/>
        <v/>
      </c>
      <c r="K19" s="71" t="str">
        <f t="shared" ca="1" si="3"/>
        <v/>
      </c>
      <c r="L19" s="71" t="str">
        <f t="shared" ca="1" si="3"/>
        <v/>
      </c>
      <c r="M19" s="71" t="str">
        <f t="shared" ca="1" si="3"/>
        <v/>
      </c>
      <c r="N19" s="71">
        <f t="shared" ca="1" si="1"/>
        <v>43.904643155378125</v>
      </c>
    </row>
    <row r="20" spans="1:14" x14ac:dyDescent="0.2">
      <c r="A20" s="44" t="s">
        <v>55</v>
      </c>
      <c r="B20" s="71" t="str">
        <f t="shared" ca="1" si="2"/>
        <v/>
      </c>
      <c r="C20" s="71" t="str">
        <f t="shared" ca="1" si="2"/>
        <v/>
      </c>
      <c r="D20" s="71" t="str">
        <f t="shared" ca="1" si="2"/>
        <v/>
      </c>
      <c r="E20" s="71">
        <f t="shared" ca="1" si="2"/>
        <v>54.660783232211806</v>
      </c>
      <c r="F20" s="71" t="str">
        <f t="shared" ca="1" si="3"/>
        <v/>
      </c>
      <c r="G20" s="71" t="str">
        <f t="shared" ca="1" si="3"/>
        <v/>
      </c>
      <c r="H20" s="71" t="str">
        <f t="shared" ca="1" si="3"/>
        <v/>
      </c>
      <c r="I20" s="71" t="str">
        <f t="shared" ca="1" si="3"/>
        <v/>
      </c>
      <c r="J20" s="71" t="str">
        <f t="shared" ca="1" si="3"/>
        <v/>
      </c>
      <c r="K20" s="71" t="str">
        <f t="shared" ca="1" si="3"/>
        <v/>
      </c>
      <c r="L20" s="71" t="str">
        <f t="shared" ca="1" si="3"/>
        <v/>
      </c>
      <c r="M20" s="71" t="str">
        <f t="shared" ca="1" si="3"/>
        <v/>
      </c>
      <c r="N20" s="71">
        <f t="shared" ca="1" si="1"/>
        <v>54.660783232211806</v>
      </c>
    </row>
    <row r="21" spans="1:14" x14ac:dyDescent="0.2">
      <c r="A21" s="44" t="s">
        <v>76</v>
      </c>
      <c r="B21" s="71">
        <f t="shared" ca="1" si="2"/>
        <v>45.075353935149941</v>
      </c>
      <c r="C21" s="71" t="str">
        <f t="shared" ca="1" si="2"/>
        <v/>
      </c>
      <c r="D21" s="71">
        <f t="shared" ca="1" si="2"/>
        <v>45.759737981050414</v>
      </c>
      <c r="E21" s="71">
        <f t="shared" ca="1" si="2"/>
        <v>37.606112054329373</v>
      </c>
      <c r="F21" s="71">
        <f t="shared" ca="1" si="3"/>
        <v>49.003769520732362</v>
      </c>
      <c r="G21" s="71" t="str">
        <f t="shared" ca="1" si="3"/>
        <v/>
      </c>
      <c r="H21" s="71" t="str">
        <f t="shared" ca="1" si="3"/>
        <v/>
      </c>
      <c r="I21" s="71" t="str">
        <f t="shared" ca="1" si="3"/>
        <v/>
      </c>
      <c r="J21" s="71" t="str">
        <f t="shared" ca="1" si="3"/>
        <v/>
      </c>
      <c r="K21" s="71" t="str">
        <f t="shared" ca="1" si="3"/>
        <v/>
      </c>
      <c r="L21" s="71" t="str">
        <f t="shared" ca="1" si="3"/>
        <v/>
      </c>
      <c r="M21" s="71" t="str">
        <f t="shared" ca="1" si="3"/>
        <v/>
      </c>
      <c r="N21" s="71">
        <f t="shared" ca="1" si="1"/>
        <v>44.361243372815522</v>
      </c>
    </row>
    <row r="22" spans="1:14" x14ac:dyDescent="0.2">
      <c r="A22" s="44" t="s">
        <v>916</v>
      </c>
      <c r="B22" s="71" t="str">
        <f t="shared" ca="1" si="2"/>
        <v/>
      </c>
      <c r="C22" s="71" t="str">
        <f t="shared" ca="1" si="2"/>
        <v/>
      </c>
      <c r="D22" s="71" t="str">
        <f t="shared" ca="1" si="2"/>
        <v/>
      </c>
      <c r="E22" s="71">
        <f t="shared" ca="1" si="2"/>
        <v>39.681938659598636</v>
      </c>
      <c r="F22" s="71"/>
      <c r="G22" s="71"/>
      <c r="H22" s="71"/>
      <c r="I22" s="71"/>
      <c r="J22" s="71"/>
      <c r="K22" s="71"/>
      <c r="L22" s="71"/>
      <c r="M22" s="71"/>
      <c r="N22" s="71">
        <f t="shared" ca="1" si="1"/>
        <v>39.681938659598636</v>
      </c>
    </row>
    <row r="23" spans="1:14" x14ac:dyDescent="0.2">
      <c r="A23" s="44" t="s">
        <v>920</v>
      </c>
      <c r="B23" s="71" t="str">
        <f t="shared" ca="1" si="2"/>
        <v/>
      </c>
      <c r="C23" s="71" t="str">
        <f t="shared" ca="1" si="2"/>
        <v/>
      </c>
      <c r="D23" s="71" t="str">
        <f t="shared" ca="1" si="2"/>
        <v/>
      </c>
      <c r="E23" s="71">
        <f t="shared" ca="1" si="2"/>
        <v>37.622080679405521</v>
      </c>
      <c r="F23" s="71"/>
      <c r="G23" s="71"/>
      <c r="H23" s="71"/>
      <c r="I23" s="71"/>
      <c r="J23" s="71"/>
      <c r="K23" s="71"/>
      <c r="L23" s="71"/>
      <c r="M23" s="71"/>
      <c r="N23" s="71">
        <f t="shared" ca="1" si="1"/>
        <v>37.622080679405521</v>
      </c>
    </row>
    <row r="24" spans="1:14" x14ac:dyDescent="0.2">
      <c r="A24" s="44" t="s">
        <v>917</v>
      </c>
      <c r="B24" s="71" t="str">
        <f t="shared" ca="1" si="2"/>
        <v/>
      </c>
      <c r="C24" s="71" t="str">
        <f t="shared" ca="1" si="2"/>
        <v/>
      </c>
      <c r="D24" s="71" t="str">
        <f t="shared" ca="1" si="2"/>
        <v/>
      </c>
      <c r="E24" s="71">
        <f t="shared" ca="1" si="2"/>
        <v>35.854231974921632</v>
      </c>
      <c r="F24" s="71"/>
      <c r="G24" s="71"/>
      <c r="H24" s="71"/>
      <c r="I24" s="71"/>
      <c r="J24" s="71"/>
      <c r="K24" s="71"/>
      <c r="L24" s="71"/>
      <c r="M24" s="71"/>
      <c r="N24" s="71">
        <f t="shared" ca="1" si="1"/>
        <v>35.854231974921632</v>
      </c>
    </row>
    <row r="25" spans="1:14" x14ac:dyDescent="0.2">
      <c r="A25" s="44" t="s">
        <v>918</v>
      </c>
      <c r="B25" s="71" t="str">
        <f t="shared" ca="1" si="2"/>
        <v/>
      </c>
      <c r="C25" s="71" t="str">
        <f t="shared" ca="1" si="2"/>
        <v/>
      </c>
      <c r="D25" s="71" t="str">
        <f t="shared" ca="1" si="2"/>
        <v/>
      </c>
      <c r="E25" s="71">
        <f t="shared" ca="1" si="2"/>
        <v>34.698521046643918</v>
      </c>
      <c r="F25" s="71"/>
      <c r="G25" s="71"/>
      <c r="H25" s="71"/>
      <c r="I25" s="71"/>
      <c r="J25" s="71"/>
      <c r="K25" s="71"/>
      <c r="L25" s="71"/>
      <c r="M25" s="71"/>
      <c r="N25" s="71">
        <f t="shared" ca="1" si="1"/>
        <v>34.698521046643918</v>
      </c>
    </row>
    <row r="26" spans="1:14" x14ac:dyDescent="0.2">
      <c r="A26" s="7" t="s">
        <v>912</v>
      </c>
      <c r="B26" s="71" t="str">
        <f t="shared" ca="1" si="2"/>
        <v/>
      </c>
      <c r="C26" s="71" t="str">
        <f t="shared" ca="1" si="2"/>
        <v/>
      </c>
      <c r="D26" s="71" t="str">
        <f t="shared" ca="1" si="2"/>
        <v/>
      </c>
      <c r="E26" s="71" t="str">
        <f t="shared" ca="1" si="2"/>
        <v/>
      </c>
      <c r="F26" s="71"/>
      <c r="G26" s="71"/>
      <c r="H26" s="71"/>
      <c r="I26" s="71"/>
      <c r="J26" s="71"/>
      <c r="K26" s="71"/>
      <c r="L26" s="71"/>
      <c r="M26" s="71"/>
      <c r="N26" s="71" t="e">
        <f t="shared" ca="1" si="1"/>
        <v>#DIV/0!</v>
      </c>
    </row>
    <row r="27" spans="1:14" x14ac:dyDescent="0.2">
      <c r="A27" s="44" t="s">
        <v>44</v>
      </c>
      <c r="B27" s="71" t="str">
        <f t="shared" ca="1" si="2"/>
        <v/>
      </c>
      <c r="C27" s="71" t="str">
        <f t="shared" ca="1" si="2"/>
        <v/>
      </c>
      <c r="D27" s="71" t="str">
        <f t="shared" ca="1" si="2"/>
        <v/>
      </c>
      <c r="E27" s="71" t="str">
        <f t="shared" ca="1" si="2"/>
        <v/>
      </c>
      <c r="F27" s="71">
        <f t="shared" ref="F27:M28" ca="1" si="4">IF(ISNA(VLOOKUP($A27,INDIRECT("'"&amp;F$2&amp;"'!$i$2:$m$40"),4,FALSE)),"",VLOOKUP($A27,INDIRECT("'"&amp;F$2&amp;"'!$i$2:$m$40"),4,FALSE))</f>
        <v>52.784222737819022</v>
      </c>
      <c r="G27" s="71" t="str">
        <f t="shared" ca="1" si="4"/>
        <v/>
      </c>
      <c r="H27" s="71" t="str">
        <f t="shared" ca="1" si="4"/>
        <v/>
      </c>
      <c r="I27" s="71" t="str">
        <f t="shared" ca="1" si="4"/>
        <v/>
      </c>
      <c r="J27" s="71" t="str">
        <f t="shared" ca="1" si="4"/>
        <v/>
      </c>
      <c r="K27" s="71" t="str">
        <f t="shared" ca="1" si="4"/>
        <v/>
      </c>
      <c r="L27" s="71" t="str">
        <f t="shared" ca="1" si="4"/>
        <v/>
      </c>
      <c r="M27" s="71" t="str">
        <f t="shared" ca="1" si="4"/>
        <v/>
      </c>
      <c r="N27" s="71">
        <f t="shared" ca="1" si="1"/>
        <v>52.784222737819022</v>
      </c>
    </row>
    <row r="28" spans="1:14" hidden="1" x14ac:dyDescent="0.2">
      <c r="A28" s="44" t="s">
        <v>51</v>
      </c>
      <c r="B28" s="71" t="str">
        <f t="shared" ca="1" si="2"/>
        <v/>
      </c>
      <c r="C28" s="71" t="str">
        <f t="shared" ca="1" si="2"/>
        <v/>
      </c>
      <c r="D28" s="71" t="str">
        <f t="shared" ca="1" si="2"/>
        <v/>
      </c>
      <c r="E28" s="71" t="str">
        <f t="shared" ca="1" si="2"/>
        <v/>
      </c>
      <c r="F28" s="71" t="str">
        <f t="shared" ca="1" si="4"/>
        <v/>
      </c>
      <c r="G28" s="71" t="str">
        <f t="shared" ca="1" si="4"/>
        <v/>
      </c>
      <c r="H28" s="71" t="str">
        <f t="shared" ca="1" si="4"/>
        <v/>
      </c>
      <c r="I28" s="71" t="str">
        <f t="shared" ca="1" si="4"/>
        <v/>
      </c>
      <c r="J28" s="71" t="str">
        <f t="shared" ca="1" si="4"/>
        <v/>
      </c>
      <c r="K28" s="71" t="str">
        <f t="shared" ca="1" si="4"/>
        <v/>
      </c>
      <c r="L28" s="71" t="str">
        <f t="shared" ca="1" si="4"/>
        <v/>
      </c>
      <c r="M28" s="71" t="str">
        <f t="shared" ca="1" si="4"/>
        <v/>
      </c>
      <c r="N28" s="71" t="e">
        <f t="shared" ca="1" si="1"/>
        <v>#DIV/0!</v>
      </c>
    </row>
    <row r="29" spans="1:14" hidden="1" x14ac:dyDescent="0.2">
      <c r="A29" s="44" t="s">
        <v>919</v>
      </c>
      <c r="B29" s="71" t="str">
        <f t="shared" ca="1" si="2"/>
        <v/>
      </c>
      <c r="C29" s="71" t="str">
        <f t="shared" ca="1" si="2"/>
        <v/>
      </c>
      <c r="D29" s="71" t="str">
        <f t="shared" ca="1" si="2"/>
        <v/>
      </c>
      <c r="E29" s="71" t="str">
        <f t="shared" ca="1" si="2"/>
        <v/>
      </c>
      <c r="F29" s="71"/>
      <c r="G29" s="71"/>
      <c r="H29" s="71"/>
      <c r="I29" s="71"/>
      <c r="J29" s="71"/>
      <c r="K29" s="71"/>
      <c r="L29" s="71"/>
      <c r="M29" s="71"/>
      <c r="N29" s="71" t="e">
        <f t="shared" ca="1" si="1"/>
        <v>#DIV/0!</v>
      </c>
    </row>
    <row r="30" spans="1:14" hidden="1" x14ac:dyDescent="0.2">
      <c r="A30" s="44" t="s">
        <v>56</v>
      </c>
      <c r="B30" s="71" t="str">
        <f t="shared" ca="1" si="2"/>
        <v/>
      </c>
      <c r="C30" s="71" t="str">
        <f t="shared" ca="1" si="2"/>
        <v/>
      </c>
      <c r="D30" s="71" t="str">
        <f t="shared" ca="1" si="2"/>
        <v/>
      </c>
      <c r="E30" s="71" t="str">
        <f t="shared" ca="1" si="2"/>
        <v/>
      </c>
      <c r="F30" s="71" t="str">
        <f t="shared" ref="F30:M39" ca="1" si="5">IF(ISNA(VLOOKUP($A30,INDIRECT("'"&amp;F$2&amp;"'!$i$2:$m$40"),4,FALSE)),"",VLOOKUP($A30,INDIRECT("'"&amp;F$2&amp;"'!$i$2:$m$40"),4,FALSE))</f>
        <v/>
      </c>
      <c r="G30" s="71" t="str">
        <f t="shared" ca="1" si="5"/>
        <v/>
      </c>
      <c r="H30" s="71" t="str">
        <f t="shared" ca="1" si="5"/>
        <v/>
      </c>
      <c r="I30" s="71" t="str">
        <f t="shared" ca="1" si="5"/>
        <v/>
      </c>
      <c r="J30" s="71" t="str">
        <f t="shared" ca="1" si="5"/>
        <v/>
      </c>
      <c r="K30" s="71" t="str">
        <f t="shared" ca="1" si="5"/>
        <v/>
      </c>
      <c r="L30" s="71" t="str">
        <f t="shared" ca="1" si="5"/>
        <v/>
      </c>
      <c r="M30" s="71" t="str">
        <f t="shared" ca="1" si="5"/>
        <v/>
      </c>
      <c r="N30" s="71" t="e">
        <f t="shared" ca="1" si="1"/>
        <v>#DIV/0!</v>
      </c>
    </row>
    <row r="31" spans="1:14" hidden="1" x14ac:dyDescent="0.2">
      <c r="A31" s="44" t="s">
        <v>96</v>
      </c>
      <c r="B31" s="71" t="str">
        <f t="shared" ca="1" si="2"/>
        <v/>
      </c>
      <c r="C31" s="71" t="str">
        <f t="shared" ca="1" si="2"/>
        <v/>
      </c>
      <c r="D31" s="71" t="str">
        <f t="shared" ca="1" si="2"/>
        <v/>
      </c>
      <c r="E31" s="71" t="str">
        <f t="shared" ca="1" si="2"/>
        <v/>
      </c>
      <c r="F31" s="71" t="str">
        <f t="shared" ca="1" si="5"/>
        <v/>
      </c>
      <c r="G31" s="71" t="str">
        <f t="shared" ca="1" si="5"/>
        <v/>
      </c>
      <c r="H31" s="71" t="str">
        <f t="shared" ca="1" si="5"/>
        <v/>
      </c>
      <c r="I31" s="71" t="str">
        <f t="shared" ca="1" si="5"/>
        <v/>
      </c>
      <c r="J31" s="71" t="str">
        <f t="shared" ca="1" si="5"/>
        <v/>
      </c>
      <c r="K31" s="71" t="str">
        <f t="shared" ca="1" si="5"/>
        <v/>
      </c>
      <c r="L31" s="71" t="str">
        <f t="shared" ca="1" si="5"/>
        <v/>
      </c>
      <c r="M31" s="71" t="str">
        <f t="shared" ca="1" si="5"/>
        <v/>
      </c>
      <c r="N31" s="71" t="e">
        <f t="shared" ca="1" si="1"/>
        <v>#DIV/0!</v>
      </c>
    </row>
    <row r="32" spans="1:14" hidden="1" x14ac:dyDescent="0.2">
      <c r="A32" s="44" t="s">
        <v>77</v>
      </c>
      <c r="B32" s="71" t="str">
        <f t="shared" ca="1" si="2"/>
        <v/>
      </c>
      <c r="C32" s="71" t="str">
        <f t="shared" ca="1" si="2"/>
        <v/>
      </c>
      <c r="D32" s="71" t="str">
        <f t="shared" ca="1" si="2"/>
        <v/>
      </c>
      <c r="E32" s="71" t="str">
        <f t="shared" ca="1" si="2"/>
        <v/>
      </c>
      <c r="F32" s="71" t="str">
        <f t="shared" ca="1" si="5"/>
        <v/>
      </c>
      <c r="G32" s="71" t="str">
        <f t="shared" ca="1" si="5"/>
        <v/>
      </c>
      <c r="H32" s="71" t="str">
        <f t="shared" ca="1" si="5"/>
        <v/>
      </c>
      <c r="I32" s="71" t="str">
        <f t="shared" ca="1" si="5"/>
        <v/>
      </c>
      <c r="J32" s="71" t="str">
        <f t="shared" ca="1" si="5"/>
        <v/>
      </c>
      <c r="K32" s="71" t="str">
        <f t="shared" ca="1" si="5"/>
        <v/>
      </c>
      <c r="L32" s="71" t="str">
        <f t="shared" ca="1" si="5"/>
        <v/>
      </c>
      <c r="M32" s="71" t="str">
        <f t="shared" ca="1" si="5"/>
        <v/>
      </c>
      <c r="N32" s="71" t="e">
        <f t="shared" ca="1" si="1"/>
        <v>#DIV/0!</v>
      </c>
    </row>
    <row r="33" spans="1:14" hidden="1" x14ac:dyDescent="0.2">
      <c r="A33" s="44" t="s">
        <v>41</v>
      </c>
      <c r="B33" s="71" t="str">
        <f t="shared" ca="1" si="2"/>
        <v/>
      </c>
      <c r="C33" s="71" t="str">
        <f t="shared" ca="1" si="2"/>
        <v/>
      </c>
      <c r="D33" s="71" t="str">
        <f t="shared" ca="1" si="2"/>
        <v/>
      </c>
      <c r="E33" s="71" t="str">
        <f t="shared" ca="1" si="2"/>
        <v/>
      </c>
      <c r="F33" s="71" t="str">
        <f t="shared" ca="1" si="5"/>
        <v/>
      </c>
      <c r="G33" s="71" t="str">
        <f t="shared" ca="1" si="5"/>
        <v/>
      </c>
      <c r="H33" s="71" t="str">
        <f t="shared" ca="1" si="5"/>
        <v/>
      </c>
      <c r="I33" s="71" t="str">
        <f t="shared" ca="1" si="5"/>
        <v/>
      </c>
      <c r="J33" s="71" t="str">
        <f t="shared" ca="1" si="5"/>
        <v/>
      </c>
      <c r="K33" s="71" t="str">
        <f t="shared" ca="1" si="5"/>
        <v/>
      </c>
      <c r="L33" s="71" t="str">
        <f t="shared" ca="1" si="5"/>
        <v/>
      </c>
      <c r="M33" s="71" t="str">
        <f t="shared" ca="1" si="5"/>
        <v/>
      </c>
      <c r="N33" s="71" t="e">
        <f t="shared" ca="1" si="1"/>
        <v>#DIV/0!</v>
      </c>
    </row>
    <row r="34" spans="1:14" hidden="1" x14ac:dyDescent="0.2">
      <c r="A34" s="44" t="s">
        <v>45</v>
      </c>
      <c r="B34" s="71" t="str">
        <f t="shared" ca="1" si="2"/>
        <v/>
      </c>
      <c r="C34" s="71" t="str">
        <f t="shared" ca="1" si="2"/>
        <v/>
      </c>
      <c r="D34" s="71" t="str">
        <f t="shared" ca="1" si="2"/>
        <v/>
      </c>
      <c r="E34" s="71" t="str">
        <f t="shared" ca="1" si="2"/>
        <v/>
      </c>
      <c r="F34" s="71" t="str">
        <f t="shared" ca="1" si="5"/>
        <v/>
      </c>
      <c r="G34" s="71" t="str">
        <f t="shared" ca="1" si="5"/>
        <v/>
      </c>
      <c r="H34" s="71" t="str">
        <f t="shared" ca="1" si="5"/>
        <v/>
      </c>
      <c r="I34" s="71" t="str">
        <f t="shared" ca="1" si="5"/>
        <v/>
      </c>
      <c r="J34" s="71" t="str">
        <f t="shared" ca="1" si="5"/>
        <v/>
      </c>
      <c r="K34" s="71" t="str">
        <f t="shared" ca="1" si="5"/>
        <v/>
      </c>
      <c r="L34" s="71" t="str">
        <f t="shared" ca="1" si="5"/>
        <v/>
      </c>
      <c r="M34" s="71" t="str">
        <f t="shared" ca="1" si="5"/>
        <v/>
      </c>
      <c r="N34" s="71" t="e">
        <f t="shared" ca="1" si="1"/>
        <v>#DIV/0!</v>
      </c>
    </row>
    <row r="35" spans="1:14" hidden="1" x14ac:dyDescent="0.2">
      <c r="A35" s="44" t="s">
        <v>109</v>
      </c>
      <c r="B35" s="71" t="str">
        <f t="shared" ca="1" si="2"/>
        <v/>
      </c>
      <c r="C35" s="71" t="str">
        <f t="shared" ca="1" si="2"/>
        <v/>
      </c>
      <c r="D35" s="71" t="str">
        <f t="shared" ca="1" si="2"/>
        <v/>
      </c>
      <c r="E35" s="71" t="str">
        <f t="shared" ca="1" si="2"/>
        <v/>
      </c>
      <c r="F35" s="71" t="str">
        <f t="shared" ca="1" si="5"/>
        <v/>
      </c>
      <c r="G35" s="71" t="str">
        <f t="shared" ca="1" si="5"/>
        <v/>
      </c>
      <c r="H35" s="71" t="str">
        <f t="shared" ca="1" si="5"/>
        <v/>
      </c>
      <c r="I35" s="71" t="str">
        <f t="shared" ca="1" si="5"/>
        <v/>
      </c>
      <c r="J35" s="71" t="str">
        <f t="shared" ca="1" si="5"/>
        <v/>
      </c>
      <c r="K35" s="71" t="str">
        <f t="shared" ca="1" si="5"/>
        <v/>
      </c>
      <c r="L35" s="71" t="str">
        <f t="shared" ca="1" si="5"/>
        <v/>
      </c>
      <c r="M35" s="71" t="str">
        <f t="shared" ca="1" si="5"/>
        <v/>
      </c>
      <c r="N35" s="71" t="e">
        <f t="shared" ref="N35:N66" ca="1" si="6">AVERAGE(B35:M35)</f>
        <v>#DIV/0!</v>
      </c>
    </row>
    <row r="36" spans="1:14" hidden="1" x14ac:dyDescent="0.2">
      <c r="A36" s="44" t="s">
        <v>72</v>
      </c>
      <c r="B36" s="71" t="str">
        <f t="shared" ca="1" si="2"/>
        <v/>
      </c>
      <c r="C36" s="71" t="str">
        <f t="shared" ca="1" si="2"/>
        <v/>
      </c>
      <c r="D36" s="71" t="str">
        <f t="shared" ca="1" si="2"/>
        <v/>
      </c>
      <c r="E36" s="71" t="str">
        <f t="shared" ca="1" si="2"/>
        <v/>
      </c>
      <c r="F36" s="71">
        <f t="shared" ca="1" si="5"/>
        <v>74.802259887005633</v>
      </c>
      <c r="G36" s="71" t="str">
        <f t="shared" ca="1" si="5"/>
        <v/>
      </c>
      <c r="H36" s="71" t="str">
        <f t="shared" ca="1" si="5"/>
        <v/>
      </c>
      <c r="I36" s="71" t="str">
        <f t="shared" ca="1" si="5"/>
        <v/>
      </c>
      <c r="J36" s="71" t="str">
        <f t="shared" ca="1" si="5"/>
        <v/>
      </c>
      <c r="K36" s="71" t="str">
        <f t="shared" ca="1" si="5"/>
        <v/>
      </c>
      <c r="L36" s="71" t="str">
        <f t="shared" ca="1" si="5"/>
        <v/>
      </c>
      <c r="M36" s="71" t="str">
        <f t="shared" ca="1" si="5"/>
        <v/>
      </c>
      <c r="N36" s="71">
        <f t="shared" ca="1" si="6"/>
        <v>74.802259887005633</v>
      </c>
    </row>
    <row r="37" spans="1:14" hidden="1" x14ac:dyDescent="0.2">
      <c r="A37" s="44" t="s">
        <v>61</v>
      </c>
      <c r="B37" s="71" t="str">
        <f t="shared" ca="1" si="2"/>
        <v/>
      </c>
      <c r="C37" s="71" t="str">
        <f t="shared" ca="1" si="2"/>
        <v/>
      </c>
      <c r="D37" s="71" t="str">
        <f t="shared" ca="1" si="2"/>
        <v/>
      </c>
      <c r="E37" s="71" t="str">
        <f t="shared" ca="1" si="2"/>
        <v/>
      </c>
      <c r="F37" s="71">
        <f t="shared" ca="1" si="5"/>
        <v>70.241116751269033</v>
      </c>
      <c r="G37" s="71" t="str">
        <f t="shared" ca="1" si="5"/>
        <v/>
      </c>
      <c r="H37" s="71" t="str">
        <f t="shared" ca="1" si="5"/>
        <v/>
      </c>
      <c r="I37" s="71" t="str">
        <f t="shared" ca="1" si="5"/>
        <v/>
      </c>
      <c r="J37" s="71" t="str">
        <f t="shared" ca="1" si="5"/>
        <v/>
      </c>
      <c r="K37" s="71" t="str">
        <f t="shared" ca="1" si="5"/>
        <v/>
      </c>
      <c r="L37" s="71" t="str">
        <f t="shared" ca="1" si="5"/>
        <v/>
      </c>
      <c r="M37" s="71" t="str">
        <f t="shared" ca="1" si="5"/>
        <v/>
      </c>
      <c r="N37" s="71">
        <f t="shared" ca="1" si="6"/>
        <v>70.241116751269033</v>
      </c>
    </row>
    <row r="38" spans="1:14" hidden="1" x14ac:dyDescent="0.2">
      <c r="A38" s="44" t="s">
        <v>112</v>
      </c>
      <c r="B38" s="71" t="str">
        <f t="shared" ca="1" si="2"/>
        <v/>
      </c>
      <c r="C38" s="71" t="str">
        <f t="shared" ca="1" si="2"/>
        <v/>
      </c>
      <c r="D38" s="71" t="str">
        <f t="shared" ca="1" si="2"/>
        <v/>
      </c>
      <c r="E38" s="71" t="str">
        <f t="shared" ca="1" si="2"/>
        <v/>
      </c>
      <c r="F38" s="71" t="str">
        <f t="shared" ca="1" si="5"/>
        <v/>
      </c>
      <c r="G38" s="71" t="str">
        <f t="shared" ca="1" si="5"/>
        <v/>
      </c>
      <c r="H38" s="71" t="str">
        <f t="shared" ca="1" si="5"/>
        <v/>
      </c>
      <c r="I38" s="71" t="str">
        <f t="shared" ca="1" si="5"/>
        <v/>
      </c>
      <c r="J38" s="71" t="str">
        <f t="shared" ca="1" si="5"/>
        <v/>
      </c>
      <c r="K38" s="71" t="str">
        <f t="shared" ca="1" si="5"/>
        <v/>
      </c>
      <c r="L38" s="71" t="str">
        <f t="shared" ca="1" si="5"/>
        <v/>
      </c>
      <c r="M38" s="71" t="str">
        <f t="shared" ca="1" si="5"/>
        <v/>
      </c>
      <c r="N38" s="71" t="e">
        <f t="shared" ca="1" si="6"/>
        <v>#DIV/0!</v>
      </c>
    </row>
    <row r="39" spans="1:14" hidden="1" x14ac:dyDescent="0.2">
      <c r="A39" s="44" t="s">
        <v>42</v>
      </c>
      <c r="B39" s="71" t="str">
        <f t="shared" ca="1" si="2"/>
        <v/>
      </c>
      <c r="C39" s="71" t="str">
        <f t="shared" ca="1" si="2"/>
        <v/>
      </c>
      <c r="D39" s="71" t="str">
        <f t="shared" ca="1" si="2"/>
        <v/>
      </c>
      <c r="E39" s="71" t="str">
        <f t="shared" ca="1" si="2"/>
        <v/>
      </c>
      <c r="F39" s="71" t="str">
        <f t="shared" ca="1" si="5"/>
        <v/>
      </c>
      <c r="G39" s="71" t="str">
        <f t="shared" ca="1" si="5"/>
        <v/>
      </c>
      <c r="H39" s="71" t="str">
        <f t="shared" ca="1" si="5"/>
        <v/>
      </c>
      <c r="I39" s="71" t="str">
        <f t="shared" ca="1" si="5"/>
        <v/>
      </c>
      <c r="J39" s="71" t="str">
        <f t="shared" ca="1" si="5"/>
        <v/>
      </c>
      <c r="K39" s="71" t="str">
        <f t="shared" ca="1" si="5"/>
        <v/>
      </c>
      <c r="L39" s="71" t="str">
        <f t="shared" ca="1" si="5"/>
        <v/>
      </c>
      <c r="M39" s="71" t="str">
        <f t="shared" ca="1" si="5"/>
        <v/>
      </c>
      <c r="N39" s="71" t="e">
        <f t="shared" ca="1" si="6"/>
        <v>#DIV/0!</v>
      </c>
    </row>
    <row r="40" spans="1:14" hidden="1" x14ac:dyDescent="0.2">
      <c r="A40" s="44" t="s">
        <v>57</v>
      </c>
      <c r="B40" s="71" t="str">
        <f t="shared" ca="1" si="2"/>
        <v/>
      </c>
      <c r="C40" s="71" t="str">
        <f t="shared" ca="1" si="2"/>
        <v/>
      </c>
      <c r="D40" s="71" t="str">
        <f t="shared" ca="1" si="2"/>
        <v/>
      </c>
      <c r="E40" s="71" t="str">
        <f t="shared" ca="1" si="2"/>
        <v/>
      </c>
      <c r="F40" s="71" t="str">
        <f t="shared" ref="F40:M48" ca="1" si="7">IF(ISNA(VLOOKUP($A40,INDIRECT("'"&amp;F$2&amp;"'!$i$2:$m$40"),4,FALSE)),"",VLOOKUP($A40,INDIRECT("'"&amp;F$2&amp;"'!$i$2:$m$40"),4,FALSE))</f>
        <v/>
      </c>
      <c r="G40" s="71" t="str">
        <f t="shared" ca="1" si="7"/>
        <v/>
      </c>
      <c r="H40" s="71" t="str">
        <f t="shared" ca="1" si="7"/>
        <v/>
      </c>
      <c r="I40" s="71" t="str">
        <f t="shared" ca="1" si="7"/>
        <v/>
      </c>
      <c r="J40" s="71" t="str">
        <f t="shared" ca="1" si="7"/>
        <v/>
      </c>
      <c r="K40" s="71" t="str">
        <f t="shared" ca="1" si="7"/>
        <v/>
      </c>
      <c r="L40" s="71" t="str">
        <f t="shared" ca="1" si="7"/>
        <v/>
      </c>
      <c r="M40" s="71" t="str">
        <f t="shared" ca="1" si="7"/>
        <v/>
      </c>
      <c r="N40" s="71" t="e">
        <f t="shared" ca="1" si="6"/>
        <v>#DIV/0!</v>
      </c>
    </row>
    <row r="41" spans="1:14" hidden="1" x14ac:dyDescent="0.2">
      <c r="A41" s="44" t="s">
        <v>122</v>
      </c>
      <c r="B41" s="71" t="str">
        <f t="shared" ca="1" si="2"/>
        <v/>
      </c>
      <c r="C41" s="71" t="str">
        <f t="shared" ca="1" si="2"/>
        <v/>
      </c>
      <c r="D41" s="71" t="str">
        <f t="shared" ca="1" si="2"/>
        <v/>
      </c>
      <c r="E41" s="71" t="str">
        <f t="shared" ca="1" si="2"/>
        <v/>
      </c>
      <c r="F41" s="71" t="str">
        <f t="shared" ca="1" si="7"/>
        <v/>
      </c>
      <c r="G41" s="71" t="str">
        <f t="shared" ca="1" si="7"/>
        <v/>
      </c>
      <c r="H41" s="71" t="str">
        <f t="shared" ca="1" si="7"/>
        <v/>
      </c>
      <c r="I41" s="71" t="str">
        <f t="shared" ca="1" si="7"/>
        <v/>
      </c>
      <c r="J41" s="71" t="str">
        <f t="shared" ca="1" si="7"/>
        <v/>
      </c>
      <c r="K41" s="71" t="str">
        <f t="shared" ca="1" si="7"/>
        <v/>
      </c>
      <c r="L41" s="71" t="str">
        <f t="shared" ca="1" si="7"/>
        <v/>
      </c>
      <c r="M41" s="71" t="str">
        <f t="shared" ca="1" si="7"/>
        <v/>
      </c>
      <c r="N41" s="71" t="e">
        <f t="shared" ca="1" si="6"/>
        <v>#DIV/0!</v>
      </c>
    </row>
    <row r="42" spans="1:14" hidden="1" x14ac:dyDescent="0.2">
      <c r="A42" s="44" t="s">
        <v>68</v>
      </c>
      <c r="B42" s="71" t="str">
        <f t="shared" ca="1" si="2"/>
        <v/>
      </c>
      <c r="C42" s="71" t="str">
        <f t="shared" ca="1" si="2"/>
        <v/>
      </c>
      <c r="D42" s="71" t="str">
        <f t="shared" ca="1" si="2"/>
        <v/>
      </c>
      <c r="E42" s="71" t="str">
        <f t="shared" ca="1" si="2"/>
        <v/>
      </c>
      <c r="F42" s="71">
        <f t="shared" ca="1" si="7"/>
        <v>58.910731550112779</v>
      </c>
      <c r="G42" s="71" t="str">
        <f t="shared" ca="1" si="7"/>
        <v/>
      </c>
      <c r="H42" s="71" t="str">
        <f t="shared" ca="1" si="7"/>
        <v/>
      </c>
      <c r="I42" s="71" t="str">
        <f t="shared" ca="1" si="7"/>
        <v/>
      </c>
      <c r="J42" s="71" t="str">
        <f t="shared" ca="1" si="7"/>
        <v/>
      </c>
      <c r="K42" s="71" t="str">
        <f t="shared" ca="1" si="7"/>
        <v/>
      </c>
      <c r="L42" s="71" t="str">
        <f t="shared" ca="1" si="7"/>
        <v/>
      </c>
      <c r="M42" s="71" t="str">
        <f t="shared" ca="1" si="7"/>
        <v/>
      </c>
      <c r="N42" s="71">
        <f t="shared" ca="1" si="6"/>
        <v>58.910731550112779</v>
      </c>
    </row>
    <row r="43" spans="1:14" hidden="1" x14ac:dyDescent="0.2">
      <c r="A43" s="44" t="s">
        <v>49</v>
      </c>
      <c r="B43" s="71" t="str">
        <f t="shared" ca="1" si="2"/>
        <v/>
      </c>
      <c r="C43" s="71" t="str">
        <f t="shared" ca="1" si="2"/>
        <v/>
      </c>
      <c r="D43" s="71" t="str">
        <f t="shared" ca="1" si="2"/>
        <v/>
      </c>
      <c r="E43" s="71" t="str">
        <f t="shared" ca="1" si="2"/>
        <v/>
      </c>
      <c r="F43" s="71" t="str">
        <f t="shared" ca="1" si="7"/>
        <v/>
      </c>
      <c r="G43" s="71" t="str">
        <f t="shared" ca="1" si="7"/>
        <v/>
      </c>
      <c r="H43" s="71" t="str">
        <f t="shared" ca="1" si="7"/>
        <v/>
      </c>
      <c r="I43" s="71" t="str">
        <f t="shared" ca="1" si="7"/>
        <v/>
      </c>
      <c r="J43" s="71" t="str">
        <f t="shared" ca="1" si="7"/>
        <v/>
      </c>
      <c r="K43" s="71" t="str">
        <f t="shared" ca="1" si="7"/>
        <v/>
      </c>
      <c r="L43" s="71" t="str">
        <f t="shared" ca="1" si="7"/>
        <v/>
      </c>
      <c r="M43" s="71" t="str">
        <f t="shared" ca="1" si="7"/>
        <v/>
      </c>
      <c r="N43" s="71" t="e">
        <f t="shared" ca="1" si="6"/>
        <v>#DIV/0!</v>
      </c>
    </row>
    <row r="44" spans="1:14" hidden="1" x14ac:dyDescent="0.2">
      <c r="A44" s="44" t="s">
        <v>81</v>
      </c>
      <c r="B44" s="71" t="str">
        <f t="shared" ca="1" si="2"/>
        <v/>
      </c>
      <c r="C44" s="71" t="str">
        <f t="shared" ca="1" si="2"/>
        <v/>
      </c>
      <c r="D44" s="71" t="str">
        <f t="shared" ca="1" si="2"/>
        <v/>
      </c>
      <c r="E44" s="71" t="str">
        <f t="shared" ca="1" si="2"/>
        <v/>
      </c>
      <c r="F44" s="71" t="str">
        <f t="shared" ca="1" si="7"/>
        <v/>
      </c>
      <c r="G44" s="71" t="str">
        <f t="shared" ca="1" si="7"/>
        <v/>
      </c>
      <c r="H44" s="71" t="str">
        <f t="shared" ca="1" si="7"/>
        <v/>
      </c>
      <c r="I44" s="71" t="str">
        <f t="shared" ca="1" si="7"/>
        <v/>
      </c>
      <c r="J44" s="71" t="str">
        <f t="shared" ca="1" si="7"/>
        <v/>
      </c>
      <c r="K44" s="71" t="str">
        <f t="shared" ca="1" si="7"/>
        <v/>
      </c>
      <c r="L44" s="71" t="str">
        <f t="shared" ca="1" si="7"/>
        <v/>
      </c>
      <c r="M44" s="71" t="str">
        <f t="shared" ca="1" si="7"/>
        <v/>
      </c>
      <c r="N44" s="71" t="e">
        <f t="shared" ca="1" si="6"/>
        <v>#DIV/0!</v>
      </c>
    </row>
    <row r="45" spans="1:14" hidden="1" x14ac:dyDescent="0.2">
      <c r="A45" s="44" t="s">
        <v>121</v>
      </c>
      <c r="B45" s="71" t="str">
        <f t="shared" ca="1" si="2"/>
        <v/>
      </c>
      <c r="C45" s="71" t="str">
        <f t="shared" ca="1" si="2"/>
        <v/>
      </c>
      <c r="D45" s="71" t="str">
        <f t="shared" ca="1" si="2"/>
        <v/>
      </c>
      <c r="E45" s="71" t="str">
        <f t="shared" ca="1" si="2"/>
        <v/>
      </c>
      <c r="F45" s="71" t="str">
        <f t="shared" ca="1" si="7"/>
        <v/>
      </c>
      <c r="G45" s="71" t="str">
        <f t="shared" ca="1" si="7"/>
        <v/>
      </c>
      <c r="H45" s="71" t="str">
        <f t="shared" ca="1" si="7"/>
        <v/>
      </c>
      <c r="I45" s="71" t="str">
        <f t="shared" ca="1" si="7"/>
        <v/>
      </c>
      <c r="J45" s="71" t="str">
        <f t="shared" ca="1" si="7"/>
        <v/>
      </c>
      <c r="K45" s="71" t="str">
        <f t="shared" ca="1" si="7"/>
        <v/>
      </c>
      <c r="L45" s="71" t="str">
        <f t="shared" ca="1" si="7"/>
        <v/>
      </c>
      <c r="M45" s="71" t="str">
        <f t="shared" ca="1" si="7"/>
        <v/>
      </c>
      <c r="N45" s="71" t="e">
        <f t="shared" ca="1" si="6"/>
        <v>#DIV/0!</v>
      </c>
    </row>
    <row r="46" spans="1:14" hidden="1" x14ac:dyDescent="0.2">
      <c r="A46" s="44" t="s">
        <v>88</v>
      </c>
      <c r="B46" s="71" t="str">
        <f t="shared" ca="1" si="2"/>
        <v/>
      </c>
      <c r="C46" s="71" t="str">
        <f t="shared" ca="1" si="2"/>
        <v/>
      </c>
      <c r="D46" s="71" t="str">
        <f t="shared" ca="1" si="2"/>
        <v/>
      </c>
      <c r="E46" s="71" t="str">
        <f t="shared" ca="1" si="2"/>
        <v/>
      </c>
      <c r="F46" s="71" t="str">
        <f t="shared" ca="1" si="7"/>
        <v/>
      </c>
      <c r="G46" s="71" t="str">
        <f t="shared" ca="1" si="7"/>
        <v/>
      </c>
      <c r="H46" s="71" t="str">
        <f t="shared" ca="1" si="7"/>
        <v/>
      </c>
      <c r="I46" s="71" t="str">
        <f t="shared" ca="1" si="7"/>
        <v/>
      </c>
      <c r="J46" s="71" t="str">
        <f t="shared" ca="1" si="7"/>
        <v/>
      </c>
      <c r="K46" s="71" t="str">
        <f t="shared" ca="1" si="7"/>
        <v/>
      </c>
      <c r="L46" s="71" t="str">
        <f t="shared" ca="1" si="7"/>
        <v/>
      </c>
      <c r="M46" s="71" t="str">
        <f t="shared" ca="1" si="7"/>
        <v/>
      </c>
      <c r="N46" s="71" t="e">
        <f t="shared" ca="1" si="6"/>
        <v>#DIV/0!</v>
      </c>
    </row>
    <row r="47" spans="1:14" hidden="1" x14ac:dyDescent="0.2">
      <c r="A47" s="44" t="s">
        <v>52</v>
      </c>
      <c r="B47" s="71" t="str">
        <f t="shared" ca="1" si="2"/>
        <v/>
      </c>
      <c r="C47" s="71" t="str">
        <f t="shared" ca="1" si="2"/>
        <v/>
      </c>
      <c r="D47" s="71" t="str">
        <f t="shared" ca="1" si="2"/>
        <v/>
      </c>
      <c r="E47" s="71" t="str">
        <f t="shared" ca="1" si="2"/>
        <v/>
      </c>
      <c r="F47" s="71" t="str">
        <f t="shared" ca="1" si="7"/>
        <v/>
      </c>
      <c r="G47" s="71" t="str">
        <f t="shared" ca="1" si="7"/>
        <v/>
      </c>
      <c r="H47" s="71" t="str">
        <f t="shared" ca="1" si="7"/>
        <v/>
      </c>
      <c r="I47" s="71" t="str">
        <f t="shared" ca="1" si="7"/>
        <v/>
      </c>
      <c r="J47" s="71" t="str">
        <f t="shared" ca="1" si="7"/>
        <v/>
      </c>
      <c r="K47" s="71" t="str">
        <f t="shared" ca="1" si="7"/>
        <v/>
      </c>
      <c r="L47" s="71" t="str">
        <f t="shared" ca="1" si="7"/>
        <v/>
      </c>
      <c r="M47" s="71" t="str">
        <f t="shared" ca="1" si="7"/>
        <v/>
      </c>
      <c r="N47" s="71" t="e">
        <f t="shared" ca="1" si="6"/>
        <v>#DIV/0!</v>
      </c>
    </row>
    <row r="48" spans="1:14" hidden="1" x14ac:dyDescent="0.2">
      <c r="A48" s="44" t="s">
        <v>73</v>
      </c>
      <c r="B48" s="71" t="str">
        <f t="shared" ca="1" si="2"/>
        <v/>
      </c>
      <c r="C48" s="71" t="str">
        <f t="shared" ca="1" si="2"/>
        <v/>
      </c>
      <c r="D48" s="71" t="str">
        <f t="shared" ca="1" si="2"/>
        <v/>
      </c>
      <c r="E48" s="71" t="str">
        <f t="shared" ca="1" si="2"/>
        <v/>
      </c>
      <c r="F48" s="71" t="str">
        <f t="shared" ca="1" si="7"/>
        <v/>
      </c>
      <c r="G48" s="71" t="str">
        <f t="shared" ca="1" si="7"/>
        <v/>
      </c>
      <c r="H48" s="71" t="str">
        <f t="shared" ca="1" si="7"/>
        <v/>
      </c>
      <c r="I48" s="71" t="str">
        <f t="shared" ca="1" si="7"/>
        <v/>
      </c>
      <c r="J48" s="71" t="str">
        <f t="shared" ca="1" si="7"/>
        <v/>
      </c>
      <c r="K48" s="71" t="str">
        <f t="shared" ca="1" si="7"/>
        <v/>
      </c>
      <c r="L48" s="71" t="str">
        <f t="shared" ca="1" si="7"/>
        <v/>
      </c>
      <c r="M48" s="71" t="str">
        <f t="shared" ca="1" si="7"/>
        <v/>
      </c>
      <c r="N48" s="71" t="e">
        <f t="shared" ca="1" si="6"/>
        <v>#DIV/0!</v>
      </c>
    </row>
    <row r="49" spans="1:14" hidden="1" x14ac:dyDescent="0.2">
      <c r="A49" s="47" t="s">
        <v>111</v>
      </c>
      <c r="B49" s="71" t="str">
        <f t="shared" ref="B49:D68" ca="1" si="8">IF(ISNA(VLOOKUP($A49,INDIRECT("'"&amp;B$2&amp;"'!$i$2:$m$40"),4,FALSE)),"",VLOOKUP($A49,INDIRECT("'"&amp;B$2&amp;"'!$i$2:$m$40"),4,FALSE))</f>
        <v/>
      </c>
      <c r="C49" s="71" t="str">
        <f t="shared" ca="1" si="8"/>
        <v/>
      </c>
      <c r="D49" s="71" t="str">
        <f t="shared" ca="1" si="8"/>
        <v/>
      </c>
      <c r="E49" s="45"/>
      <c r="F49" s="45"/>
      <c r="G49" s="45" t="str">
        <f t="shared" ref="G49:M58" ca="1" si="9">IF(ISNA(VLOOKUP($A49,INDIRECT("'"&amp;G$2&amp;"'!$g$2:$h$40"),2,FALSE)),"",VLOOKUP($A49,INDIRECT("'"&amp;G$2&amp;"'!$g$2:$h$40"),2,FALSE))</f>
        <v/>
      </c>
      <c r="H49" s="45" t="str">
        <f t="shared" ca="1" si="9"/>
        <v/>
      </c>
      <c r="I49" s="45">
        <f t="shared" ca="1" si="9"/>
        <v>28</v>
      </c>
      <c r="J49" s="45" t="str">
        <f t="shared" ca="1" si="9"/>
        <v/>
      </c>
      <c r="K49" s="45" t="str">
        <f t="shared" ca="1" si="9"/>
        <v/>
      </c>
      <c r="L49" s="45" t="str">
        <f t="shared" ca="1" si="9"/>
        <v/>
      </c>
      <c r="M49" s="45" t="str">
        <f t="shared" ca="1" si="9"/>
        <v/>
      </c>
      <c r="N49" s="71">
        <f t="shared" ca="1" si="6"/>
        <v>28</v>
      </c>
    </row>
    <row r="50" spans="1:14" hidden="1" x14ac:dyDescent="0.2">
      <c r="A50" s="44" t="s">
        <v>146</v>
      </c>
      <c r="B50" s="71" t="str">
        <f t="shared" ca="1" si="8"/>
        <v/>
      </c>
      <c r="C50" s="71" t="str">
        <f t="shared" ca="1" si="8"/>
        <v/>
      </c>
      <c r="D50" s="71" t="str">
        <f t="shared" ca="1" si="8"/>
        <v/>
      </c>
      <c r="E50" s="45" t="str">
        <f t="shared" ref="E50:F53" ca="1" si="10">IF(ISNA(VLOOKUP($A50,INDIRECT("'"&amp;E$2&amp;"'!$g$2:$h$40"),2,FALSE)),"",VLOOKUP($A50,INDIRECT("'"&amp;E$2&amp;"'!$g$2:$h$40"),2,FALSE))</f>
        <v/>
      </c>
      <c r="F50" s="45" t="str">
        <f t="shared" ca="1" si="10"/>
        <v/>
      </c>
      <c r="G50" s="45" t="str">
        <f t="shared" ca="1" si="9"/>
        <v/>
      </c>
      <c r="H50" s="45" t="str">
        <f t="shared" ca="1" si="9"/>
        <v/>
      </c>
      <c r="I50" s="45" t="str">
        <f t="shared" ca="1" si="9"/>
        <v/>
      </c>
      <c r="J50" s="45" t="str">
        <f t="shared" ca="1" si="9"/>
        <v/>
      </c>
      <c r="K50" s="45" t="str">
        <f t="shared" ca="1" si="9"/>
        <v/>
      </c>
      <c r="L50" s="45" t="str">
        <f t="shared" ca="1" si="9"/>
        <v/>
      </c>
      <c r="M50" s="45" t="str">
        <f t="shared" ca="1" si="9"/>
        <v/>
      </c>
      <c r="N50" s="71" t="e">
        <f t="shared" ca="1" si="6"/>
        <v>#DIV/0!</v>
      </c>
    </row>
    <row r="51" spans="1:14" hidden="1" x14ac:dyDescent="0.2">
      <c r="A51" s="47" t="s">
        <v>110</v>
      </c>
      <c r="B51" s="71" t="str">
        <f t="shared" ca="1" si="8"/>
        <v/>
      </c>
      <c r="C51" s="71" t="str">
        <f t="shared" ca="1" si="8"/>
        <v/>
      </c>
      <c r="D51" s="71" t="str">
        <f t="shared" ca="1" si="8"/>
        <v/>
      </c>
      <c r="E51" s="45" t="str">
        <f t="shared" ca="1" si="10"/>
        <v/>
      </c>
      <c r="F51" s="45" t="str">
        <f t="shared" ca="1" si="10"/>
        <v/>
      </c>
      <c r="G51" s="45" t="str">
        <f t="shared" ca="1" si="9"/>
        <v/>
      </c>
      <c r="H51" s="45" t="str">
        <f t="shared" ca="1" si="9"/>
        <v/>
      </c>
      <c r="I51" s="45" t="str">
        <f t="shared" ca="1" si="9"/>
        <v/>
      </c>
      <c r="J51" s="45" t="str">
        <f t="shared" ca="1" si="9"/>
        <v/>
      </c>
      <c r="K51" s="45" t="str">
        <f t="shared" ca="1" si="9"/>
        <v/>
      </c>
      <c r="L51" s="45" t="str">
        <f t="shared" ca="1" si="9"/>
        <v/>
      </c>
      <c r="M51" s="45" t="str">
        <f t="shared" ca="1" si="9"/>
        <v/>
      </c>
      <c r="N51" s="71" t="e">
        <f t="shared" ca="1" si="6"/>
        <v>#DIV/0!</v>
      </c>
    </row>
    <row r="52" spans="1:14" hidden="1" x14ac:dyDescent="0.2">
      <c r="A52" s="44" t="s">
        <v>75</v>
      </c>
      <c r="B52" s="71" t="str">
        <f t="shared" ca="1" si="8"/>
        <v/>
      </c>
      <c r="C52" s="71" t="str">
        <f t="shared" ca="1" si="8"/>
        <v/>
      </c>
      <c r="D52" s="71" t="str">
        <f t="shared" ca="1" si="8"/>
        <v/>
      </c>
      <c r="E52" s="45" t="str">
        <f t="shared" ca="1" si="10"/>
        <v/>
      </c>
      <c r="F52" s="45" t="str">
        <f t="shared" ca="1" si="10"/>
        <v/>
      </c>
      <c r="G52" s="45" t="str">
        <f t="shared" ca="1" si="9"/>
        <v/>
      </c>
      <c r="H52" s="45" t="str">
        <f t="shared" ca="1" si="9"/>
        <v/>
      </c>
      <c r="I52" s="45" t="str">
        <f t="shared" ca="1" si="9"/>
        <v/>
      </c>
      <c r="J52" s="45" t="str">
        <f t="shared" ca="1" si="9"/>
        <v/>
      </c>
      <c r="K52" s="45" t="str">
        <f t="shared" ca="1" si="9"/>
        <v/>
      </c>
      <c r="L52" s="45" t="str">
        <f t="shared" ca="1" si="9"/>
        <v/>
      </c>
      <c r="M52" s="45" t="str">
        <f t="shared" ca="1" si="9"/>
        <v/>
      </c>
      <c r="N52" s="71" t="e">
        <f t="shared" ca="1" si="6"/>
        <v>#DIV/0!</v>
      </c>
    </row>
    <row r="53" spans="1:14" hidden="1" x14ac:dyDescent="0.2">
      <c r="A53" s="47" t="s">
        <v>74</v>
      </c>
      <c r="B53" s="71" t="str">
        <f t="shared" ca="1" si="8"/>
        <v/>
      </c>
      <c r="C53" s="71" t="str">
        <f t="shared" ca="1" si="8"/>
        <v/>
      </c>
      <c r="D53" s="71" t="str">
        <f t="shared" ca="1" si="8"/>
        <v/>
      </c>
      <c r="E53" s="45" t="str">
        <f t="shared" ca="1" si="10"/>
        <v/>
      </c>
      <c r="F53" s="45" t="str">
        <f t="shared" ca="1" si="10"/>
        <v/>
      </c>
      <c r="G53" s="45" t="str">
        <f t="shared" ca="1" si="9"/>
        <v/>
      </c>
      <c r="H53" s="45" t="str">
        <f t="shared" ca="1" si="9"/>
        <v/>
      </c>
      <c r="I53" s="45" t="str">
        <f t="shared" ca="1" si="9"/>
        <v/>
      </c>
      <c r="J53" s="45" t="str">
        <f t="shared" ca="1" si="9"/>
        <v/>
      </c>
      <c r="K53" s="45" t="str">
        <f t="shared" ca="1" si="9"/>
        <v/>
      </c>
      <c r="L53" s="45" t="str">
        <f t="shared" ca="1" si="9"/>
        <v/>
      </c>
      <c r="M53" s="45" t="str">
        <f t="shared" ca="1" si="9"/>
        <v/>
      </c>
      <c r="N53" s="71" t="e">
        <f t="shared" ca="1" si="6"/>
        <v>#DIV/0!</v>
      </c>
    </row>
    <row r="54" spans="1:14" hidden="1" x14ac:dyDescent="0.2">
      <c r="A54" s="44" t="s">
        <v>108</v>
      </c>
      <c r="B54" s="71" t="str">
        <f t="shared" ca="1" si="8"/>
        <v/>
      </c>
      <c r="C54" s="71" t="str">
        <f t="shared" ca="1" si="8"/>
        <v/>
      </c>
      <c r="D54" s="71" t="str">
        <f t="shared" ca="1" si="8"/>
        <v/>
      </c>
      <c r="E54" s="45"/>
      <c r="F54" s="45"/>
      <c r="G54" s="45" t="str">
        <f t="shared" ca="1" si="9"/>
        <v/>
      </c>
      <c r="H54" s="45" t="str">
        <f t="shared" ca="1" si="9"/>
        <v/>
      </c>
      <c r="I54" s="45" t="str">
        <f t="shared" ca="1" si="9"/>
        <v/>
      </c>
      <c r="J54" s="45" t="str">
        <f t="shared" ca="1" si="9"/>
        <v/>
      </c>
      <c r="K54" s="45" t="str">
        <f t="shared" ca="1" si="9"/>
        <v/>
      </c>
      <c r="L54" s="45" t="str">
        <f t="shared" ca="1" si="9"/>
        <v/>
      </c>
      <c r="M54" s="45" t="str">
        <f t="shared" ca="1" si="9"/>
        <v/>
      </c>
      <c r="N54" s="71" t="e">
        <f t="shared" ca="1" si="6"/>
        <v>#DIV/0!</v>
      </c>
    </row>
    <row r="55" spans="1:14" hidden="1" x14ac:dyDescent="0.2">
      <c r="A55" s="49" t="s">
        <v>82</v>
      </c>
      <c r="B55" s="71" t="str">
        <f t="shared" ca="1" si="8"/>
        <v/>
      </c>
      <c r="C55" s="71" t="str">
        <f t="shared" ca="1" si="8"/>
        <v/>
      </c>
      <c r="D55" s="71" t="str">
        <f t="shared" ca="1" si="8"/>
        <v/>
      </c>
      <c r="E55" s="45" t="str">
        <f t="shared" ref="E55:F84" ca="1" si="11">IF(ISNA(VLOOKUP($A55,INDIRECT("'"&amp;E$2&amp;"'!$g$2:$h$40"),2,FALSE)),"",VLOOKUP($A55,INDIRECT("'"&amp;E$2&amp;"'!$g$2:$h$40"),2,FALSE))</f>
        <v/>
      </c>
      <c r="F55" s="45" t="str">
        <f t="shared" ca="1" si="11"/>
        <v/>
      </c>
      <c r="G55" s="45" t="str">
        <f t="shared" ca="1" si="9"/>
        <v/>
      </c>
      <c r="H55" s="45" t="str">
        <f t="shared" ca="1" si="9"/>
        <v/>
      </c>
      <c r="I55" s="45" t="str">
        <f t="shared" ca="1" si="9"/>
        <v/>
      </c>
      <c r="J55" s="45" t="str">
        <f t="shared" ca="1" si="9"/>
        <v/>
      </c>
      <c r="K55" s="45" t="str">
        <f t="shared" ca="1" si="9"/>
        <v/>
      </c>
      <c r="L55" s="45" t="str">
        <f t="shared" ca="1" si="9"/>
        <v/>
      </c>
      <c r="M55" s="45" t="str">
        <f t="shared" ca="1" si="9"/>
        <v/>
      </c>
      <c r="N55" s="71" t="e">
        <f t="shared" ca="1" si="6"/>
        <v>#DIV/0!</v>
      </c>
    </row>
    <row r="56" spans="1:14" hidden="1" x14ac:dyDescent="0.2">
      <c r="A56" s="59" t="s">
        <v>107</v>
      </c>
      <c r="B56" s="71" t="str">
        <f t="shared" ca="1" si="8"/>
        <v/>
      </c>
      <c r="C56" s="71" t="str">
        <f t="shared" ca="1" si="8"/>
        <v/>
      </c>
      <c r="D56" s="71" t="str">
        <f t="shared" ca="1" si="8"/>
        <v/>
      </c>
      <c r="E56" s="45" t="str">
        <f t="shared" ca="1" si="11"/>
        <v/>
      </c>
      <c r="F56" s="45" t="str">
        <f t="shared" ca="1" si="11"/>
        <v/>
      </c>
      <c r="G56" s="45" t="str">
        <f t="shared" ca="1" si="9"/>
        <v/>
      </c>
      <c r="H56" s="45" t="str">
        <f t="shared" ca="1" si="9"/>
        <v/>
      </c>
      <c r="I56" s="45" t="str">
        <f t="shared" ca="1" si="9"/>
        <v/>
      </c>
      <c r="J56" s="45" t="str">
        <f t="shared" ca="1" si="9"/>
        <v/>
      </c>
      <c r="K56" s="45" t="str">
        <f t="shared" ca="1" si="9"/>
        <v/>
      </c>
      <c r="L56" s="45" t="str">
        <f t="shared" ca="1" si="9"/>
        <v/>
      </c>
      <c r="M56" s="45" t="str">
        <f t="shared" ca="1" si="9"/>
        <v/>
      </c>
      <c r="N56" s="71" t="e">
        <f t="shared" ca="1" si="6"/>
        <v>#DIV/0!</v>
      </c>
    </row>
    <row r="57" spans="1:14" hidden="1" x14ac:dyDescent="0.2">
      <c r="A57" s="44" t="s">
        <v>97</v>
      </c>
      <c r="B57" s="71" t="str">
        <f t="shared" ca="1" si="8"/>
        <v/>
      </c>
      <c r="C57" s="71" t="str">
        <f t="shared" ca="1" si="8"/>
        <v/>
      </c>
      <c r="D57" s="71" t="str">
        <f t="shared" ca="1" si="8"/>
        <v/>
      </c>
      <c r="E57" s="45" t="str">
        <f t="shared" ca="1" si="11"/>
        <v/>
      </c>
      <c r="F57" s="45" t="str">
        <f t="shared" ca="1" si="11"/>
        <v/>
      </c>
      <c r="G57" s="45" t="str">
        <f t="shared" ca="1" si="9"/>
        <v/>
      </c>
      <c r="H57" s="45" t="str">
        <f t="shared" ca="1" si="9"/>
        <v/>
      </c>
      <c r="I57" s="45" t="str">
        <f t="shared" ca="1" si="9"/>
        <v/>
      </c>
      <c r="J57" s="45" t="str">
        <f t="shared" ca="1" si="9"/>
        <v/>
      </c>
      <c r="K57" s="45" t="str">
        <f t="shared" ca="1" si="9"/>
        <v/>
      </c>
      <c r="L57" s="45" t="str">
        <f t="shared" ca="1" si="9"/>
        <v/>
      </c>
      <c r="M57" s="45" t="str">
        <f t="shared" ca="1" si="9"/>
        <v/>
      </c>
      <c r="N57" s="71" t="e">
        <f t="shared" ca="1" si="6"/>
        <v>#DIV/0!</v>
      </c>
    </row>
    <row r="58" spans="1:14" hidden="1" x14ac:dyDescent="0.2">
      <c r="A58" s="44" t="s">
        <v>198</v>
      </c>
      <c r="B58" s="71" t="str">
        <f t="shared" ca="1" si="8"/>
        <v/>
      </c>
      <c r="C58" s="71" t="str">
        <f t="shared" ca="1" si="8"/>
        <v/>
      </c>
      <c r="D58" s="71" t="str">
        <f t="shared" ca="1" si="8"/>
        <v/>
      </c>
      <c r="E58" s="45" t="str">
        <f t="shared" ca="1" si="11"/>
        <v/>
      </c>
      <c r="F58" s="45" t="str">
        <f t="shared" ca="1" si="11"/>
        <v/>
      </c>
      <c r="G58" s="45" t="str">
        <f t="shared" ca="1" si="9"/>
        <v/>
      </c>
      <c r="H58" s="45">
        <f t="shared" ca="1" si="9"/>
        <v>36</v>
      </c>
      <c r="I58" s="45">
        <f t="shared" ca="1" si="9"/>
        <v>29</v>
      </c>
      <c r="J58" s="45" t="str">
        <f t="shared" ca="1" si="9"/>
        <v/>
      </c>
      <c r="K58" s="45">
        <f t="shared" ca="1" si="9"/>
        <v>31</v>
      </c>
      <c r="L58" s="45" t="str">
        <f t="shared" ca="1" si="9"/>
        <v/>
      </c>
      <c r="M58" s="45" t="str">
        <f t="shared" ca="1" si="9"/>
        <v/>
      </c>
      <c r="N58" s="71">
        <f t="shared" ca="1" si="6"/>
        <v>32</v>
      </c>
    </row>
    <row r="59" spans="1:14" ht="14.25" hidden="1" customHeight="1" x14ac:dyDescent="0.2">
      <c r="A59" s="44" t="s">
        <v>202</v>
      </c>
      <c r="B59" s="71" t="str">
        <f t="shared" ca="1" si="8"/>
        <v/>
      </c>
      <c r="C59" s="71" t="str">
        <f t="shared" ca="1" si="8"/>
        <v/>
      </c>
      <c r="D59" s="71" t="str">
        <f t="shared" ca="1" si="8"/>
        <v/>
      </c>
      <c r="E59" s="45" t="str">
        <f t="shared" ca="1" si="11"/>
        <v/>
      </c>
      <c r="F59" s="45" t="str">
        <f t="shared" ca="1" si="11"/>
        <v/>
      </c>
      <c r="G59" s="45" t="str">
        <f t="shared" ref="G59:M68" ca="1" si="12">IF(ISNA(VLOOKUP($A59,INDIRECT("'"&amp;G$2&amp;"'!$g$2:$h$40"),2,FALSE)),"",VLOOKUP($A59,INDIRECT("'"&amp;G$2&amp;"'!$g$2:$h$40"),2,FALSE))</f>
        <v/>
      </c>
      <c r="H59" s="45" t="str">
        <f t="shared" ca="1" si="12"/>
        <v/>
      </c>
      <c r="I59" s="45" t="str">
        <f t="shared" ca="1" si="12"/>
        <v/>
      </c>
      <c r="J59" s="45" t="str">
        <f t="shared" ca="1" si="12"/>
        <v/>
      </c>
      <c r="K59" s="45" t="str">
        <f t="shared" ca="1" si="12"/>
        <v/>
      </c>
      <c r="L59" s="45" t="str">
        <f t="shared" ca="1" si="12"/>
        <v/>
      </c>
      <c r="M59" s="45" t="str">
        <f t="shared" ca="1" si="12"/>
        <v/>
      </c>
      <c r="N59" s="71" t="e">
        <f t="shared" ca="1" si="6"/>
        <v>#DIV/0!</v>
      </c>
    </row>
    <row r="60" spans="1:14" hidden="1" x14ac:dyDescent="0.2">
      <c r="A60" s="49" t="s">
        <v>149</v>
      </c>
      <c r="B60" s="71" t="str">
        <f t="shared" ca="1" si="8"/>
        <v/>
      </c>
      <c r="C60" s="71" t="str">
        <f t="shared" ca="1" si="8"/>
        <v/>
      </c>
      <c r="D60" s="71" t="str">
        <f t="shared" ca="1" si="8"/>
        <v/>
      </c>
      <c r="E60" s="45" t="str">
        <f t="shared" ca="1" si="11"/>
        <v/>
      </c>
      <c r="F60" s="45" t="str">
        <f t="shared" ca="1" si="11"/>
        <v/>
      </c>
      <c r="G60" s="45" t="str">
        <f t="shared" ca="1" si="12"/>
        <v/>
      </c>
      <c r="H60" s="45" t="str">
        <f t="shared" ca="1" si="12"/>
        <v/>
      </c>
      <c r="I60" s="45" t="str">
        <f t="shared" ca="1" si="12"/>
        <v/>
      </c>
      <c r="J60" s="45" t="str">
        <f t="shared" ca="1" si="12"/>
        <v/>
      </c>
      <c r="K60" s="45" t="str">
        <f t="shared" ca="1" si="12"/>
        <v/>
      </c>
      <c r="L60" s="45" t="str">
        <f t="shared" ca="1" si="12"/>
        <v/>
      </c>
      <c r="M60" s="45" t="str">
        <f t="shared" ca="1" si="12"/>
        <v/>
      </c>
      <c r="N60" s="71" t="e">
        <f t="shared" ca="1" si="6"/>
        <v>#DIV/0!</v>
      </c>
    </row>
    <row r="61" spans="1:14" hidden="1" x14ac:dyDescent="0.2">
      <c r="A61" s="44" t="s">
        <v>53</v>
      </c>
      <c r="B61" s="71" t="str">
        <f t="shared" ca="1" si="8"/>
        <v/>
      </c>
      <c r="C61" s="71" t="str">
        <f t="shared" ca="1" si="8"/>
        <v/>
      </c>
      <c r="D61" s="71" t="str">
        <f t="shared" ca="1" si="8"/>
        <v/>
      </c>
      <c r="E61" s="45" t="str">
        <f t="shared" ca="1" si="11"/>
        <v/>
      </c>
      <c r="F61" s="45" t="str">
        <f t="shared" ca="1" si="11"/>
        <v/>
      </c>
      <c r="G61" s="45" t="str">
        <f t="shared" ca="1" si="12"/>
        <v/>
      </c>
      <c r="H61" s="45" t="str">
        <f t="shared" ca="1" si="12"/>
        <v/>
      </c>
      <c r="I61" s="45" t="str">
        <f t="shared" ca="1" si="12"/>
        <v/>
      </c>
      <c r="J61" s="45" t="str">
        <f t="shared" ca="1" si="12"/>
        <v/>
      </c>
      <c r="K61" s="45" t="str">
        <f t="shared" ca="1" si="12"/>
        <v/>
      </c>
      <c r="L61" s="45" t="str">
        <f t="shared" ca="1" si="12"/>
        <v/>
      </c>
      <c r="M61" s="45" t="str">
        <f t="shared" ca="1" si="12"/>
        <v/>
      </c>
      <c r="N61" s="71" t="e">
        <f t="shared" ca="1" si="6"/>
        <v>#DIV/0!</v>
      </c>
    </row>
    <row r="62" spans="1:14" hidden="1" x14ac:dyDescent="0.2">
      <c r="A62" s="46" t="s">
        <v>48</v>
      </c>
      <c r="B62" s="71" t="str">
        <f t="shared" ca="1" si="8"/>
        <v/>
      </c>
      <c r="C62" s="71" t="str">
        <f t="shared" ca="1" si="8"/>
        <v/>
      </c>
      <c r="D62" s="71" t="str">
        <f t="shared" ca="1" si="8"/>
        <v/>
      </c>
      <c r="E62" s="45" t="str">
        <f t="shared" ca="1" si="11"/>
        <v/>
      </c>
      <c r="F62" s="45" t="str">
        <f t="shared" ca="1" si="11"/>
        <v/>
      </c>
      <c r="G62" s="45" t="str">
        <f t="shared" ca="1" si="12"/>
        <v/>
      </c>
      <c r="H62" s="45" t="str">
        <f t="shared" ca="1" si="12"/>
        <v/>
      </c>
      <c r="I62" s="45" t="str">
        <f t="shared" ca="1" si="12"/>
        <v/>
      </c>
      <c r="J62" s="45" t="str">
        <f t="shared" ca="1" si="12"/>
        <v/>
      </c>
      <c r="K62" s="45" t="str">
        <f t="shared" ca="1" si="12"/>
        <v/>
      </c>
      <c r="L62" s="45" t="str">
        <f t="shared" ca="1" si="12"/>
        <v/>
      </c>
      <c r="M62" s="45" t="str">
        <f t="shared" ca="1" si="12"/>
        <v/>
      </c>
      <c r="N62" s="71" t="e">
        <f t="shared" ca="1" si="6"/>
        <v>#DIV/0!</v>
      </c>
    </row>
    <row r="63" spans="1:14" hidden="1" x14ac:dyDescent="0.2">
      <c r="A63" s="44" t="s">
        <v>55</v>
      </c>
      <c r="B63" s="71" t="str">
        <f t="shared" ca="1" si="8"/>
        <v/>
      </c>
      <c r="C63" s="71" t="str">
        <f t="shared" ca="1" si="8"/>
        <v/>
      </c>
      <c r="D63" s="71" t="str">
        <f t="shared" ca="1" si="8"/>
        <v/>
      </c>
      <c r="E63" s="45" t="str">
        <f t="shared" ca="1" si="11"/>
        <v/>
      </c>
      <c r="F63" s="45" t="str">
        <f t="shared" ca="1" si="11"/>
        <v/>
      </c>
      <c r="G63" s="45" t="str">
        <f t="shared" ca="1" si="12"/>
        <v/>
      </c>
      <c r="H63" s="45" t="str">
        <f t="shared" ca="1" si="12"/>
        <v/>
      </c>
      <c r="I63" s="45" t="str">
        <f t="shared" ca="1" si="12"/>
        <v/>
      </c>
      <c r="J63" s="45" t="str">
        <f t="shared" ca="1" si="12"/>
        <v/>
      </c>
      <c r="K63" s="45" t="str">
        <f t="shared" ca="1" si="12"/>
        <v/>
      </c>
      <c r="L63" s="45" t="str">
        <f t="shared" ca="1" si="12"/>
        <v/>
      </c>
      <c r="M63" s="45" t="str">
        <f t="shared" ca="1" si="12"/>
        <v/>
      </c>
      <c r="N63" s="71" t="e">
        <f t="shared" ca="1" si="6"/>
        <v>#DIV/0!</v>
      </c>
    </row>
    <row r="64" spans="1:14" hidden="1" x14ac:dyDescent="0.2">
      <c r="A64" s="44" t="s">
        <v>197</v>
      </c>
      <c r="B64" s="71" t="str">
        <f t="shared" ca="1" si="8"/>
        <v/>
      </c>
      <c r="C64" s="71" t="str">
        <f t="shared" ca="1" si="8"/>
        <v/>
      </c>
      <c r="D64" s="71" t="str">
        <f t="shared" ca="1" si="8"/>
        <v/>
      </c>
      <c r="E64" s="45" t="str">
        <f t="shared" ca="1" si="11"/>
        <v/>
      </c>
      <c r="F64" s="45" t="str">
        <f t="shared" ca="1" si="11"/>
        <v/>
      </c>
      <c r="G64" s="45" t="str">
        <f t="shared" ca="1" si="12"/>
        <v/>
      </c>
      <c r="H64" s="45" t="str">
        <f t="shared" ca="1" si="12"/>
        <v/>
      </c>
      <c r="I64" s="45" t="str">
        <f t="shared" ca="1" si="12"/>
        <v/>
      </c>
      <c r="J64" s="45" t="str">
        <f t="shared" ca="1" si="12"/>
        <v/>
      </c>
      <c r="K64" s="45" t="str">
        <f t="shared" ca="1" si="12"/>
        <v/>
      </c>
      <c r="L64" s="45" t="str">
        <f t="shared" ca="1" si="12"/>
        <v/>
      </c>
      <c r="M64" s="45" t="str">
        <f t="shared" ca="1" si="12"/>
        <v/>
      </c>
      <c r="N64" s="71" t="e">
        <f t="shared" ca="1" si="6"/>
        <v>#DIV/0!</v>
      </c>
    </row>
    <row r="65" spans="1:14" hidden="1" x14ac:dyDescent="0.2">
      <c r="A65" s="47" t="s">
        <v>150</v>
      </c>
      <c r="B65" s="71" t="str">
        <f t="shared" ca="1" si="8"/>
        <v/>
      </c>
      <c r="C65" s="71" t="str">
        <f t="shared" ca="1" si="8"/>
        <v/>
      </c>
      <c r="D65" s="71" t="str">
        <f t="shared" ca="1" si="8"/>
        <v/>
      </c>
      <c r="E65" s="45" t="str">
        <f t="shared" ca="1" si="11"/>
        <v/>
      </c>
      <c r="F65" s="45" t="str">
        <f t="shared" ca="1" si="11"/>
        <v/>
      </c>
      <c r="G65" s="45" t="str">
        <f t="shared" ca="1" si="12"/>
        <v/>
      </c>
      <c r="H65" s="45" t="str">
        <f t="shared" ca="1" si="12"/>
        <v/>
      </c>
      <c r="I65" s="45" t="str">
        <f t="shared" ca="1" si="12"/>
        <v/>
      </c>
      <c r="J65" s="45" t="str">
        <f t="shared" ca="1" si="12"/>
        <v/>
      </c>
      <c r="K65" s="45" t="str">
        <f t="shared" ca="1" si="12"/>
        <v/>
      </c>
      <c r="L65" s="45" t="str">
        <f t="shared" ca="1" si="12"/>
        <v/>
      </c>
      <c r="M65" s="45" t="str">
        <f t="shared" ca="1" si="12"/>
        <v/>
      </c>
      <c r="N65" s="71" t="e">
        <f t="shared" ca="1" si="6"/>
        <v>#DIV/0!</v>
      </c>
    </row>
    <row r="66" spans="1:14" hidden="1" x14ac:dyDescent="0.2">
      <c r="A66" s="44" t="s">
        <v>187</v>
      </c>
      <c r="B66" s="71" t="str">
        <f t="shared" ca="1" si="8"/>
        <v/>
      </c>
      <c r="C66" s="71" t="str">
        <f t="shared" ca="1" si="8"/>
        <v/>
      </c>
      <c r="D66" s="71" t="str">
        <f t="shared" ca="1" si="8"/>
        <v/>
      </c>
      <c r="E66" s="45" t="str">
        <f t="shared" ca="1" si="11"/>
        <v/>
      </c>
      <c r="F66" s="45" t="str">
        <f t="shared" ca="1" si="11"/>
        <v/>
      </c>
      <c r="G66" s="45" t="str">
        <f t="shared" ca="1" si="12"/>
        <v/>
      </c>
      <c r="H66" s="45" t="str">
        <f t="shared" ca="1" si="12"/>
        <v/>
      </c>
      <c r="I66" s="45" t="str">
        <f t="shared" ca="1" si="12"/>
        <v/>
      </c>
      <c r="J66" s="45" t="str">
        <f t="shared" ca="1" si="12"/>
        <v/>
      </c>
      <c r="K66" s="45" t="str">
        <f t="shared" ca="1" si="12"/>
        <v/>
      </c>
      <c r="L66" s="45" t="str">
        <f t="shared" ca="1" si="12"/>
        <v/>
      </c>
      <c r="M66" s="45" t="str">
        <f t="shared" ca="1" si="12"/>
        <v/>
      </c>
      <c r="N66" s="71" t="e">
        <f t="shared" ca="1" si="6"/>
        <v>#DIV/0!</v>
      </c>
    </row>
    <row r="67" spans="1:14" hidden="1" x14ac:dyDescent="0.2">
      <c r="A67" s="44" t="s">
        <v>204</v>
      </c>
      <c r="B67" s="71" t="str">
        <f t="shared" ca="1" si="8"/>
        <v/>
      </c>
      <c r="C67" s="71" t="str">
        <f t="shared" ca="1" si="8"/>
        <v/>
      </c>
      <c r="D67" s="71" t="str">
        <f t="shared" ca="1" si="8"/>
        <v/>
      </c>
      <c r="E67" s="45" t="str">
        <f t="shared" ca="1" si="11"/>
        <v/>
      </c>
      <c r="F67" s="45" t="str">
        <f t="shared" ca="1" si="11"/>
        <v/>
      </c>
      <c r="G67" s="45" t="str">
        <f t="shared" ca="1" si="12"/>
        <v/>
      </c>
      <c r="H67" s="45" t="str">
        <f t="shared" ca="1" si="12"/>
        <v/>
      </c>
      <c r="I67" s="45" t="str">
        <f t="shared" ca="1" si="12"/>
        <v/>
      </c>
      <c r="J67" s="45" t="str">
        <f t="shared" ca="1" si="12"/>
        <v/>
      </c>
      <c r="K67" s="45" t="str">
        <f t="shared" ca="1" si="12"/>
        <v/>
      </c>
      <c r="L67" s="45" t="str">
        <f t="shared" ca="1" si="12"/>
        <v/>
      </c>
      <c r="M67" s="45" t="str">
        <f t="shared" ca="1" si="12"/>
        <v/>
      </c>
      <c r="N67" s="71" t="e">
        <f t="shared" ref="N67:N98" ca="1" si="13">AVERAGE(B67:M67)</f>
        <v>#DIV/0!</v>
      </c>
    </row>
    <row r="68" spans="1:14" hidden="1" x14ac:dyDescent="0.2">
      <c r="A68" s="55" t="s">
        <v>180</v>
      </c>
      <c r="B68" s="71" t="str">
        <f t="shared" ca="1" si="8"/>
        <v/>
      </c>
      <c r="C68" s="71" t="str">
        <f t="shared" ca="1" si="8"/>
        <v/>
      </c>
      <c r="D68" s="71" t="str">
        <f t="shared" ca="1" si="8"/>
        <v/>
      </c>
      <c r="E68" s="45" t="str">
        <f t="shared" ca="1" si="11"/>
        <v/>
      </c>
      <c r="F68" s="45" t="str">
        <f t="shared" ca="1" si="11"/>
        <v/>
      </c>
      <c r="G68" s="45" t="str">
        <f t="shared" ca="1" si="12"/>
        <v/>
      </c>
      <c r="H68" s="45" t="str">
        <f t="shared" ca="1" si="12"/>
        <v/>
      </c>
      <c r="I68" s="45" t="str">
        <f t="shared" ca="1" si="12"/>
        <v/>
      </c>
      <c r="J68" s="45" t="str">
        <f t="shared" ca="1" si="12"/>
        <v/>
      </c>
      <c r="K68" s="45" t="str">
        <f t="shared" ca="1" si="12"/>
        <v/>
      </c>
      <c r="L68" s="45" t="str">
        <f t="shared" ca="1" si="12"/>
        <v/>
      </c>
      <c r="M68" s="45" t="str">
        <f t="shared" ca="1" si="12"/>
        <v/>
      </c>
      <c r="N68" s="71" t="e">
        <f t="shared" ca="1" si="13"/>
        <v>#DIV/0!</v>
      </c>
    </row>
    <row r="69" spans="1:14" hidden="1" x14ac:dyDescent="0.2">
      <c r="A69" s="49" t="s">
        <v>201</v>
      </c>
      <c r="B69" s="71" t="str">
        <f t="shared" ref="B69:D88" ca="1" si="14">IF(ISNA(VLOOKUP($A69,INDIRECT("'"&amp;B$2&amp;"'!$i$2:$m$40"),4,FALSE)),"",VLOOKUP($A69,INDIRECT("'"&amp;B$2&amp;"'!$i$2:$m$40"),4,FALSE))</f>
        <v/>
      </c>
      <c r="C69" s="71" t="str">
        <f t="shared" ca="1" si="14"/>
        <v/>
      </c>
      <c r="D69" s="71" t="str">
        <f t="shared" ca="1" si="14"/>
        <v/>
      </c>
      <c r="E69" s="45" t="str">
        <f t="shared" ca="1" si="11"/>
        <v/>
      </c>
      <c r="F69" s="45" t="str">
        <f t="shared" ca="1" si="11"/>
        <v/>
      </c>
      <c r="G69" s="45" t="str">
        <f t="shared" ref="G69:M78" ca="1" si="15">IF(ISNA(VLOOKUP($A69,INDIRECT("'"&amp;G$2&amp;"'!$g$2:$h$40"),2,FALSE)),"",VLOOKUP($A69,INDIRECT("'"&amp;G$2&amp;"'!$g$2:$h$40"),2,FALSE))</f>
        <v/>
      </c>
      <c r="H69" s="45" t="str">
        <f t="shared" ca="1" si="15"/>
        <v/>
      </c>
      <c r="I69" s="45" t="str">
        <f t="shared" ca="1" si="15"/>
        <v/>
      </c>
      <c r="J69" s="45" t="str">
        <f t="shared" ca="1" si="15"/>
        <v/>
      </c>
      <c r="K69" s="45" t="str">
        <f t="shared" ca="1" si="15"/>
        <v/>
      </c>
      <c r="L69" s="45" t="str">
        <f t="shared" ca="1" si="15"/>
        <v/>
      </c>
      <c r="M69" s="45" t="str">
        <f t="shared" ca="1" si="15"/>
        <v/>
      </c>
      <c r="N69" s="71" t="e">
        <f t="shared" ca="1" si="13"/>
        <v>#DIV/0!</v>
      </c>
    </row>
    <row r="70" spans="1:14" hidden="1" x14ac:dyDescent="0.2">
      <c r="A70" s="49" t="s">
        <v>127</v>
      </c>
      <c r="B70" s="71" t="str">
        <f t="shared" ca="1" si="14"/>
        <v/>
      </c>
      <c r="C70" s="71" t="str">
        <f t="shared" ca="1" si="14"/>
        <v/>
      </c>
      <c r="D70" s="71" t="str">
        <f t="shared" ca="1" si="14"/>
        <v/>
      </c>
      <c r="E70" s="45" t="str">
        <f t="shared" ca="1" si="11"/>
        <v/>
      </c>
      <c r="F70" s="45" t="str">
        <f t="shared" ca="1" si="11"/>
        <v/>
      </c>
      <c r="G70" s="45" t="str">
        <f t="shared" ca="1" si="15"/>
        <v/>
      </c>
      <c r="H70" s="45" t="str">
        <f t="shared" ca="1" si="15"/>
        <v/>
      </c>
      <c r="I70" s="45" t="str">
        <f t="shared" ca="1" si="15"/>
        <v/>
      </c>
      <c r="J70" s="45" t="str">
        <f t="shared" ca="1" si="15"/>
        <v/>
      </c>
      <c r="K70" s="45" t="str">
        <f t="shared" ca="1" si="15"/>
        <v/>
      </c>
      <c r="L70" s="45" t="str">
        <f t="shared" ca="1" si="15"/>
        <v/>
      </c>
      <c r="M70" s="45" t="str">
        <f t="shared" ca="1" si="15"/>
        <v/>
      </c>
      <c r="N70" s="71" t="e">
        <f t="shared" ca="1" si="13"/>
        <v>#DIV/0!</v>
      </c>
    </row>
    <row r="71" spans="1:14" hidden="1" x14ac:dyDescent="0.2">
      <c r="A71" s="47" t="s">
        <v>135</v>
      </c>
      <c r="B71" s="71" t="str">
        <f t="shared" ca="1" si="14"/>
        <v/>
      </c>
      <c r="C71" s="71" t="str">
        <f t="shared" ca="1" si="14"/>
        <v/>
      </c>
      <c r="D71" s="71" t="str">
        <f t="shared" ca="1" si="14"/>
        <v/>
      </c>
      <c r="E71" s="45" t="str">
        <f t="shared" ca="1" si="11"/>
        <v/>
      </c>
      <c r="F71" s="45" t="str">
        <f t="shared" ca="1" si="11"/>
        <v/>
      </c>
      <c r="G71" s="45" t="str">
        <f t="shared" ca="1" si="15"/>
        <v/>
      </c>
      <c r="H71" s="45" t="str">
        <f t="shared" ca="1" si="15"/>
        <v/>
      </c>
      <c r="I71" s="45" t="str">
        <f t="shared" ca="1" si="15"/>
        <v/>
      </c>
      <c r="J71" s="45" t="str">
        <f t="shared" ca="1" si="15"/>
        <v/>
      </c>
      <c r="K71" s="45" t="str">
        <f t="shared" ca="1" si="15"/>
        <v/>
      </c>
      <c r="L71" s="45" t="str">
        <f t="shared" ca="1" si="15"/>
        <v/>
      </c>
      <c r="M71" s="45" t="str">
        <f t="shared" ca="1" si="15"/>
        <v/>
      </c>
      <c r="N71" s="71" t="e">
        <f t="shared" ca="1" si="13"/>
        <v>#DIV/0!</v>
      </c>
    </row>
    <row r="72" spans="1:14" hidden="1" x14ac:dyDescent="0.2">
      <c r="A72" s="44" t="s">
        <v>168</v>
      </c>
      <c r="B72" s="71" t="str">
        <f t="shared" ca="1" si="14"/>
        <v/>
      </c>
      <c r="C72" s="71" t="str">
        <f t="shared" ca="1" si="14"/>
        <v/>
      </c>
      <c r="D72" s="71" t="str">
        <f t="shared" ca="1" si="14"/>
        <v/>
      </c>
      <c r="E72" s="45" t="str">
        <f t="shared" ca="1" si="11"/>
        <v/>
      </c>
      <c r="F72" s="45" t="str">
        <f t="shared" ca="1" si="11"/>
        <v/>
      </c>
      <c r="G72" s="45" t="str">
        <f t="shared" ca="1" si="15"/>
        <v/>
      </c>
      <c r="H72" s="45" t="str">
        <f t="shared" ca="1" si="15"/>
        <v/>
      </c>
      <c r="I72" s="45" t="str">
        <f t="shared" ca="1" si="15"/>
        <v/>
      </c>
      <c r="J72" s="45" t="str">
        <f t="shared" ca="1" si="15"/>
        <v/>
      </c>
      <c r="K72" s="45" t="str">
        <f t="shared" ca="1" si="15"/>
        <v/>
      </c>
      <c r="L72" s="45" t="str">
        <f t="shared" ca="1" si="15"/>
        <v/>
      </c>
      <c r="M72" s="45" t="str">
        <f t="shared" ca="1" si="15"/>
        <v/>
      </c>
      <c r="N72" s="71" t="e">
        <f t="shared" ca="1" si="13"/>
        <v>#DIV/0!</v>
      </c>
    </row>
    <row r="73" spans="1:14" hidden="1" x14ac:dyDescent="0.2">
      <c r="A73" s="47" t="s">
        <v>148</v>
      </c>
      <c r="B73" s="71" t="str">
        <f t="shared" ca="1" si="14"/>
        <v/>
      </c>
      <c r="C73" s="71" t="str">
        <f t="shared" ca="1" si="14"/>
        <v/>
      </c>
      <c r="D73" s="71" t="str">
        <f t="shared" ca="1" si="14"/>
        <v/>
      </c>
      <c r="E73" s="45" t="str">
        <f t="shared" ca="1" si="11"/>
        <v/>
      </c>
      <c r="F73" s="45" t="str">
        <f t="shared" ca="1" si="11"/>
        <v/>
      </c>
      <c r="G73" s="45" t="str">
        <f t="shared" ca="1" si="15"/>
        <v/>
      </c>
      <c r="H73" s="45" t="str">
        <f t="shared" ca="1" si="15"/>
        <v/>
      </c>
      <c r="I73" s="45" t="str">
        <f t="shared" ca="1" si="15"/>
        <v/>
      </c>
      <c r="J73" s="45" t="str">
        <f t="shared" ca="1" si="15"/>
        <v/>
      </c>
      <c r="K73" s="45" t="str">
        <f t="shared" ca="1" si="15"/>
        <v/>
      </c>
      <c r="L73" s="45" t="str">
        <f t="shared" ca="1" si="15"/>
        <v/>
      </c>
      <c r="M73" s="45" t="str">
        <f t="shared" ca="1" si="15"/>
        <v/>
      </c>
      <c r="N73" s="71" t="e">
        <f t="shared" ca="1" si="13"/>
        <v>#DIV/0!</v>
      </c>
    </row>
    <row r="74" spans="1:14" hidden="1" x14ac:dyDescent="0.2">
      <c r="A74" s="47" t="s">
        <v>128</v>
      </c>
      <c r="B74" s="71" t="str">
        <f t="shared" ca="1" si="14"/>
        <v/>
      </c>
      <c r="C74" s="71" t="str">
        <f t="shared" ca="1" si="14"/>
        <v/>
      </c>
      <c r="D74" s="71" t="str">
        <f t="shared" ca="1" si="14"/>
        <v/>
      </c>
      <c r="E74" s="45" t="str">
        <f t="shared" ca="1" si="11"/>
        <v/>
      </c>
      <c r="F74" s="45" t="str">
        <f t="shared" ca="1" si="11"/>
        <v/>
      </c>
      <c r="G74" s="45" t="str">
        <f t="shared" ca="1" si="15"/>
        <v/>
      </c>
      <c r="H74" s="45" t="str">
        <f t="shared" ca="1" si="15"/>
        <v/>
      </c>
      <c r="I74" s="45" t="str">
        <f t="shared" ca="1" si="15"/>
        <v/>
      </c>
      <c r="J74" s="45" t="str">
        <f t="shared" ca="1" si="15"/>
        <v/>
      </c>
      <c r="K74" s="45" t="str">
        <f t="shared" ca="1" si="15"/>
        <v/>
      </c>
      <c r="L74" s="45" t="str">
        <f t="shared" ca="1" si="15"/>
        <v/>
      </c>
      <c r="M74" s="45" t="str">
        <f t="shared" ca="1" si="15"/>
        <v/>
      </c>
      <c r="N74" s="71" t="e">
        <f t="shared" ca="1" si="13"/>
        <v>#DIV/0!</v>
      </c>
    </row>
    <row r="75" spans="1:14" hidden="1" x14ac:dyDescent="0.2">
      <c r="A75" s="44" t="s">
        <v>117</v>
      </c>
      <c r="B75" s="71" t="str">
        <f t="shared" ca="1" si="14"/>
        <v/>
      </c>
      <c r="C75" s="71" t="str">
        <f t="shared" ca="1" si="14"/>
        <v/>
      </c>
      <c r="D75" s="71" t="str">
        <f t="shared" ca="1" si="14"/>
        <v/>
      </c>
      <c r="E75" s="45" t="str">
        <f t="shared" ca="1" si="11"/>
        <v/>
      </c>
      <c r="F75" s="45" t="str">
        <f t="shared" ca="1" si="11"/>
        <v/>
      </c>
      <c r="G75" s="45" t="str">
        <f t="shared" ca="1" si="15"/>
        <v/>
      </c>
      <c r="H75" s="45" t="str">
        <f t="shared" ca="1" si="15"/>
        <v/>
      </c>
      <c r="I75" s="45" t="str">
        <f t="shared" ca="1" si="15"/>
        <v/>
      </c>
      <c r="J75" s="45" t="str">
        <f t="shared" ca="1" si="15"/>
        <v/>
      </c>
      <c r="K75" s="45" t="str">
        <f t="shared" ca="1" si="15"/>
        <v/>
      </c>
      <c r="L75" s="45" t="str">
        <f t="shared" ca="1" si="15"/>
        <v/>
      </c>
      <c r="M75" s="45" t="str">
        <f t="shared" ca="1" si="15"/>
        <v/>
      </c>
      <c r="N75" s="71" t="e">
        <f t="shared" ca="1" si="13"/>
        <v>#DIV/0!</v>
      </c>
    </row>
    <row r="76" spans="1:14" hidden="1" x14ac:dyDescent="0.2">
      <c r="A76" s="44" t="s">
        <v>199</v>
      </c>
      <c r="B76" s="71" t="str">
        <f t="shared" ca="1" si="14"/>
        <v/>
      </c>
      <c r="C76" s="71" t="str">
        <f t="shared" ca="1" si="14"/>
        <v/>
      </c>
      <c r="D76" s="71" t="str">
        <f t="shared" ca="1" si="14"/>
        <v/>
      </c>
      <c r="E76" s="45" t="str">
        <f t="shared" ca="1" si="11"/>
        <v/>
      </c>
      <c r="F76" s="45" t="str">
        <f t="shared" ca="1" si="11"/>
        <v/>
      </c>
      <c r="G76" s="45" t="str">
        <f t="shared" ca="1" si="15"/>
        <v/>
      </c>
      <c r="H76" s="45" t="str">
        <f t="shared" ca="1" si="15"/>
        <v/>
      </c>
      <c r="I76" s="45" t="str">
        <f t="shared" ca="1" si="15"/>
        <v/>
      </c>
      <c r="J76" s="45" t="str">
        <f t="shared" ca="1" si="15"/>
        <v/>
      </c>
      <c r="K76" s="45" t="str">
        <f t="shared" ca="1" si="15"/>
        <v/>
      </c>
      <c r="L76" s="45" t="str">
        <f t="shared" ca="1" si="15"/>
        <v/>
      </c>
      <c r="M76" s="45" t="str">
        <f t="shared" ca="1" si="15"/>
        <v/>
      </c>
      <c r="N76" s="71" t="e">
        <f t="shared" ca="1" si="13"/>
        <v>#DIV/0!</v>
      </c>
    </row>
    <row r="77" spans="1:14" hidden="1" x14ac:dyDescent="0.2">
      <c r="A77" s="44" t="s">
        <v>181</v>
      </c>
      <c r="B77" s="71" t="str">
        <f t="shared" ca="1" si="14"/>
        <v/>
      </c>
      <c r="C77" s="71" t="str">
        <f t="shared" ca="1" si="14"/>
        <v/>
      </c>
      <c r="D77" s="71" t="str">
        <f t="shared" ca="1" si="14"/>
        <v/>
      </c>
      <c r="E77" s="45" t="str">
        <f t="shared" ca="1" si="11"/>
        <v/>
      </c>
      <c r="F77" s="45" t="str">
        <f t="shared" ca="1" si="11"/>
        <v/>
      </c>
      <c r="G77" s="45" t="str">
        <f t="shared" ca="1" si="15"/>
        <v/>
      </c>
      <c r="H77" s="45" t="str">
        <f t="shared" ca="1" si="15"/>
        <v/>
      </c>
      <c r="I77" s="45" t="str">
        <f t="shared" ca="1" si="15"/>
        <v/>
      </c>
      <c r="J77" s="45" t="str">
        <f t="shared" ca="1" si="15"/>
        <v/>
      </c>
      <c r="K77" s="45" t="str">
        <f t="shared" ca="1" si="15"/>
        <v/>
      </c>
      <c r="L77" s="45" t="str">
        <f t="shared" ca="1" si="15"/>
        <v/>
      </c>
      <c r="M77" s="45" t="str">
        <f t="shared" ca="1" si="15"/>
        <v/>
      </c>
      <c r="N77" s="71" t="e">
        <f t="shared" ca="1" si="13"/>
        <v>#DIV/0!</v>
      </c>
    </row>
    <row r="78" spans="1:14" hidden="1" x14ac:dyDescent="0.2">
      <c r="A78" s="47" t="s">
        <v>124</v>
      </c>
      <c r="B78" s="71" t="str">
        <f t="shared" ca="1" si="14"/>
        <v/>
      </c>
      <c r="C78" s="71" t="str">
        <f t="shared" ca="1" si="14"/>
        <v/>
      </c>
      <c r="D78" s="71" t="str">
        <f t="shared" ca="1" si="14"/>
        <v/>
      </c>
      <c r="E78" s="45" t="str">
        <f t="shared" ca="1" si="11"/>
        <v/>
      </c>
      <c r="F78" s="45" t="str">
        <f t="shared" ca="1" si="11"/>
        <v/>
      </c>
      <c r="G78" s="45" t="str">
        <f t="shared" ca="1" si="15"/>
        <v/>
      </c>
      <c r="H78" s="45" t="str">
        <f t="shared" ca="1" si="15"/>
        <v/>
      </c>
      <c r="I78" s="45" t="str">
        <f t="shared" ca="1" si="15"/>
        <v/>
      </c>
      <c r="J78" s="45" t="str">
        <f t="shared" ca="1" si="15"/>
        <v/>
      </c>
      <c r="K78" s="45" t="str">
        <f t="shared" ca="1" si="15"/>
        <v/>
      </c>
      <c r="L78" s="45" t="str">
        <f t="shared" ca="1" si="15"/>
        <v/>
      </c>
      <c r="M78" s="45" t="str">
        <f t="shared" ca="1" si="15"/>
        <v/>
      </c>
      <c r="N78" s="71" t="e">
        <f t="shared" ca="1" si="13"/>
        <v>#DIV/0!</v>
      </c>
    </row>
    <row r="79" spans="1:14" hidden="1" x14ac:dyDescent="0.2">
      <c r="A79" s="44" t="s">
        <v>138</v>
      </c>
      <c r="B79" s="71" t="str">
        <f t="shared" ca="1" si="14"/>
        <v/>
      </c>
      <c r="C79" s="71" t="str">
        <f t="shared" ca="1" si="14"/>
        <v/>
      </c>
      <c r="D79" s="71" t="str">
        <f t="shared" ca="1" si="14"/>
        <v/>
      </c>
      <c r="E79" s="45" t="str">
        <f t="shared" ca="1" si="11"/>
        <v/>
      </c>
      <c r="F79" s="45" t="str">
        <f t="shared" ca="1" si="11"/>
        <v/>
      </c>
      <c r="G79" s="45" t="str">
        <f t="shared" ref="G79:M84" ca="1" si="16">IF(ISNA(VLOOKUP($A79,INDIRECT("'"&amp;G$2&amp;"'!$g$2:$h$40"),2,FALSE)),"",VLOOKUP($A79,INDIRECT("'"&amp;G$2&amp;"'!$g$2:$h$40"),2,FALSE))</f>
        <v/>
      </c>
      <c r="H79" s="45" t="str">
        <f t="shared" ca="1" si="16"/>
        <v/>
      </c>
      <c r="I79" s="45" t="str">
        <f t="shared" ca="1" si="16"/>
        <v/>
      </c>
      <c r="J79" s="45" t="str">
        <f t="shared" ca="1" si="16"/>
        <v/>
      </c>
      <c r="K79" s="45" t="str">
        <f t="shared" ca="1" si="16"/>
        <v/>
      </c>
      <c r="L79" s="45" t="str">
        <f t="shared" ca="1" si="16"/>
        <v/>
      </c>
      <c r="M79" s="45" t="str">
        <f t="shared" ca="1" si="16"/>
        <v/>
      </c>
      <c r="N79" s="71" t="e">
        <f t="shared" ca="1" si="13"/>
        <v>#DIV/0!</v>
      </c>
    </row>
    <row r="80" spans="1:14" hidden="1" x14ac:dyDescent="0.2">
      <c r="A80" s="49" t="s">
        <v>164</v>
      </c>
      <c r="B80" s="71" t="str">
        <f t="shared" ca="1" si="14"/>
        <v/>
      </c>
      <c r="C80" s="71" t="str">
        <f t="shared" ca="1" si="14"/>
        <v/>
      </c>
      <c r="D80" s="71" t="str">
        <f t="shared" ca="1" si="14"/>
        <v/>
      </c>
      <c r="E80" s="45" t="str">
        <f t="shared" ca="1" si="11"/>
        <v/>
      </c>
      <c r="F80" s="45" t="str">
        <f t="shared" ca="1" si="11"/>
        <v/>
      </c>
      <c r="G80" s="45" t="str">
        <f t="shared" ca="1" si="16"/>
        <v/>
      </c>
      <c r="H80" s="45" t="str">
        <f t="shared" ca="1" si="16"/>
        <v/>
      </c>
      <c r="I80" s="45" t="str">
        <f t="shared" ca="1" si="16"/>
        <v/>
      </c>
      <c r="J80" s="45" t="str">
        <f t="shared" ca="1" si="16"/>
        <v/>
      </c>
      <c r="K80" s="45" t="str">
        <f t="shared" ca="1" si="16"/>
        <v/>
      </c>
      <c r="L80" s="45" t="str">
        <f t="shared" ca="1" si="16"/>
        <v/>
      </c>
      <c r="M80" s="45" t="str">
        <f t="shared" ca="1" si="16"/>
        <v/>
      </c>
      <c r="N80" s="71" t="e">
        <f t="shared" ca="1" si="13"/>
        <v>#DIV/0!</v>
      </c>
    </row>
    <row r="81" spans="1:14" hidden="1" x14ac:dyDescent="0.2">
      <c r="A81" s="44" t="s">
        <v>177</v>
      </c>
      <c r="B81" s="71" t="str">
        <f t="shared" ca="1" si="14"/>
        <v/>
      </c>
      <c r="C81" s="71" t="str">
        <f t="shared" ca="1" si="14"/>
        <v/>
      </c>
      <c r="D81" s="71" t="str">
        <f t="shared" ca="1" si="14"/>
        <v/>
      </c>
      <c r="E81" s="45" t="str">
        <f t="shared" ca="1" si="11"/>
        <v/>
      </c>
      <c r="F81" s="45" t="str">
        <f t="shared" ca="1" si="11"/>
        <v/>
      </c>
      <c r="G81" s="45" t="str">
        <f t="shared" ca="1" si="16"/>
        <v/>
      </c>
      <c r="H81" s="45" t="str">
        <f t="shared" ca="1" si="16"/>
        <v/>
      </c>
      <c r="I81" s="45" t="str">
        <f t="shared" ca="1" si="16"/>
        <v/>
      </c>
      <c r="J81" s="45" t="str">
        <f t="shared" ca="1" si="16"/>
        <v/>
      </c>
      <c r="K81" s="45" t="str">
        <f t="shared" ca="1" si="16"/>
        <v/>
      </c>
      <c r="L81" s="45" t="str">
        <f t="shared" ca="1" si="16"/>
        <v/>
      </c>
      <c r="M81" s="45" t="str">
        <f t="shared" ca="1" si="16"/>
        <v/>
      </c>
      <c r="N81" s="71" t="e">
        <f t="shared" ca="1" si="13"/>
        <v>#DIV/0!</v>
      </c>
    </row>
    <row r="82" spans="1:14" hidden="1" x14ac:dyDescent="0.2">
      <c r="A82" s="44" t="s">
        <v>137</v>
      </c>
      <c r="B82" s="71" t="str">
        <f t="shared" ca="1" si="14"/>
        <v/>
      </c>
      <c r="C82" s="71" t="str">
        <f t="shared" ca="1" si="14"/>
        <v/>
      </c>
      <c r="D82" s="71" t="str">
        <f t="shared" ca="1" si="14"/>
        <v/>
      </c>
      <c r="E82" s="45" t="str">
        <f t="shared" ca="1" si="11"/>
        <v/>
      </c>
      <c r="F82" s="45" t="str">
        <f t="shared" ca="1" si="11"/>
        <v/>
      </c>
      <c r="G82" s="45" t="str">
        <f t="shared" ca="1" si="16"/>
        <v/>
      </c>
      <c r="H82" s="45" t="str">
        <f t="shared" ca="1" si="16"/>
        <v/>
      </c>
      <c r="I82" s="45" t="str">
        <f t="shared" ca="1" si="16"/>
        <v/>
      </c>
      <c r="J82" s="45" t="str">
        <f t="shared" ca="1" si="16"/>
        <v/>
      </c>
      <c r="K82" s="45" t="str">
        <f t="shared" ca="1" si="16"/>
        <v/>
      </c>
      <c r="L82" s="45" t="str">
        <f t="shared" ca="1" si="16"/>
        <v/>
      </c>
      <c r="M82" s="45" t="str">
        <f t="shared" ca="1" si="16"/>
        <v/>
      </c>
      <c r="N82" s="71" t="e">
        <f t="shared" ca="1" si="13"/>
        <v>#DIV/0!</v>
      </c>
    </row>
    <row r="83" spans="1:14" hidden="1" x14ac:dyDescent="0.2">
      <c r="A83" s="47" t="s">
        <v>159</v>
      </c>
      <c r="B83" s="71" t="str">
        <f t="shared" ca="1" si="14"/>
        <v/>
      </c>
      <c r="C83" s="71" t="str">
        <f t="shared" ca="1" si="14"/>
        <v/>
      </c>
      <c r="D83" s="71" t="str">
        <f t="shared" ca="1" si="14"/>
        <v/>
      </c>
      <c r="E83" s="45" t="str">
        <f t="shared" ca="1" si="11"/>
        <v/>
      </c>
      <c r="F83" s="45" t="str">
        <f t="shared" ca="1" si="11"/>
        <v/>
      </c>
      <c r="G83" s="45" t="str">
        <f t="shared" ca="1" si="16"/>
        <v/>
      </c>
      <c r="H83" s="45" t="str">
        <f t="shared" ca="1" si="16"/>
        <v/>
      </c>
      <c r="I83" s="45" t="str">
        <f t="shared" ca="1" si="16"/>
        <v/>
      </c>
      <c r="J83" s="45" t="str">
        <f t="shared" ca="1" si="16"/>
        <v/>
      </c>
      <c r="K83" s="45" t="str">
        <f t="shared" ca="1" si="16"/>
        <v/>
      </c>
      <c r="L83" s="45" t="str">
        <f t="shared" ca="1" si="16"/>
        <v/>
      </c>
      <c r="M83" s="45" t="str">
        <f t="shared" ca="1" si="16"/>
        <v/>
      </c>
      <c r="N83" s="71" t="e">
        <f t="shared" ca="1" si="13"/>
        <v>#DIV/0!</v>
      </c>
    </row>
    <row r="84" spans="1:14" hidden="1" x14ac:dyDescent="0.2">
      <c r="A84" s="44" t="s">
        <v>120</v>
      </c>
      <c r="B84" s="71" t="str">
        <f t="shared" ca="1" si="14"/>
        <v/>
      </c>
      <c r="C84" s="71" t="str">
        <f t="shared" ca="1" si="14"/>
        <v/>
      </c>
      <c r="D84" s="71" t="str">
        <f t="shared" ca="1" si="14"/>
        <v/>
      </c>
      <c r="E84" s="45" t="str">
        <f t="shared" ca="1" si="11"/>
        <v/>
      </c>
      <c r="F84" s="45" t="str">
        <f t="shared" ca="1" si="11"/>
        <v/>
      </c>
      <c r="G84" s="45" t="str">
        <f t="shared" ca="1" si="16"/>
        <v/>
      </c>
      <c r="H84" s="45" t="str">
        <f t="shared" ca="1" si="16"/>
        <v/>
      </c>
      <c r="I84" s="45" t="str">
        <f t="shared" ca="1" si="16"/>
        <v/>
      </c>
      <c r="J84" s="45" t="str">
        <f t="shared" ca="1" si="16"/>
        <v/>
      </c>
      <c r="K84" s="45" t="str">
        <f t="shared" ca="1" si="16"/>
        <v/>
      </c>
      <c r="L84" s="45" t="str">
        <f t="shared" ca="1" si="16"/>
        <v/>
      </c>
      <c r="M84" s="45" t="str">
        <f t="shared" ca="1" si="16"/>
        <v/>
      </c>
      <c r="N84" s="71" t="e">
        <f t="shared" ca="1" si="13"/>
        <v>#DIV/0!</v>
      </c>
    </row>
    <row r="85" spans="1:14" hidden="1" x14ac:dyDescent="0.2">
      <c r="A85" s="47" t="s">
        <v>211</v>
      </c>
      <c r="B85" s="71" t="str">
        <f t="shared" ca="1" si="14"/>
        <v/>
      </c>
      <c r="C85" s="71" t="str">
        <f t="shared" ca="1" si="14"/>
        <v/>
      </c>
      <c r="D85" s="71" t="str">
        <f t="shared" ca="1" si="14"/>
        <v/>
      </c>
      <c r="E85" s="45"/>
      <c r="F85" s="45"/>
      <c r="G85" s="45"/>
      <c r="H85" s="45"/>
      <c r="I85" s="45"/>
      <c r="J85" s="45"/>
      <c r="K85" s="45"/>
      <c r="L85" s="45"/>
      <c r="M85" s="45"/>
      <c r="N85" s="71" t="e">
        <f t="shared" ca="1" si="13"/>
        <v>#DIV/0!</v>
      </c>
    </row>
    <row r="86" spans="1:14" hidden="1" x14ac:dyDescent="0.2">
      <c r="A86" s="44" t="s">
        <v>118</v>
      </c>
      <c r="B86" s="71" t="str">
        <f t="shared" ca="1" si="14"/>
        <v/>
      </c>
      <c r="C86" s="71" t="str">
        <f t="shared" ca="1" si="14"/>
        <v/>
      </c>
      <c r="D86" s="71" t="str">
        <f t="shared" ca="1" si="14"/>
        <v/>
      </c>
      <c r="E86" s="45" t="str">
        <f t="shared" ref="E86:M90" ca="1" si="17">IF(ISNA(VLOOKUP($A86,INDIRECT("'"&amp;E$2&amp;"'!$g$2:$h$40"),2,FALSE)),"",VLOOKUP($A86,INDIRECT("'"&amp;E$2&amp;"'!$g$2:$h$40"),2,FALSE))</f>
        <v/>
      </c>
      <c r="F86" s="45" t="str">
        <f t="shared" ca="1" si="17"/>
        <v/>
      </c>
      <c r="G86" s="45" t="str">
        <f t="shared" ca="1" si="17"/>
        <v/>
      </c>
      <c r="H86" s="45" t="str">
        <f t="shared" ca="1" si="17"/>
        <v/>
      </c>
      <c r="I86" s="45" t="str">
        <f t="shared" ca="1" si="17"/>
        <v/>
      </c>
      <c r="J86" s="45" t="str">
        <f t="shared" ca="1" si="17"/>
        <v/>
      </c>
      <c r="K86" s="45" t="str">
        <f t="shared" ca="1" si="17"/>
        <v/>
      </c>
      <c r="L86" s="45" t="str">
        <f t="shared" ca="1" si="17"/>
        <v/>
      </c>
      <c r="M86" s="45" t="str">
        <f t="shared" ca="1" si="17"/>
        <v/>
      </c>
      <c r="N86" s="71" t="e">
        <f t="shared" ca="1" si="13"/>
        <v>#DIV/0!</v>
      </c>
    </row>
    <row r="87" spans="1:14" hidden="1" x14ac:dyDescent="0.2">
      <c r="A87" s="44" t="s">
        <v>90</v>
      </c>
      <c r="B87" s="71" t="str">
        <f t="shared" ca="1" si="14"/>
        <v/>
      </c>
      <c r="C87" s="71" t="str">
        <f t="shared" ca="1" si="14"/>
        <v/>
      </c>
      <c r="D87" s="71" t="str">
        <f t="shared" ca="1" si="14"/>
        <v/>
      </c>
      <c r="E87" s="45" t="str">
        <f t="shared" ca="1" si="17"/>
        <v/>
      </c>
      <c r="F87" s="45" t="str">
        <f t="shared" ca="1" si="17"/>
        <v/>
      </c>
      <c r="G87" s="45" t="str">
        <f t="shared" ca="1" si="17"/>
        <v/>
      </c>
      <c r="H87" s="45" t="str">
        <f t="shared" ca="1" si="17"/>
        <v/>
      </c>
      <c r="I87" s="45" t="str">
        <f t="shared" ca="1" si="17"/>
        <v/>
      </c>
      <c r="J87" s="45" t="str">
        <f t="shared" ca="1" si="17"/>
        <v/>
      </c>
      <c r="K87" s="45" t="str">
        <f t="shared" ca="1" si="17"/>
        <v/>
      </c>
      <c r="L87" s="45" t="str">
        <f t="shared" ca="1" si="17"/>
        <v/>
      </c>
      <c r="M87" s="45" t="str">
        <f t="shared" ca="1" si="17"/>
        <v/>
      </c>
      <c r="N87" s="71" t="e">
        <f t="shared" ca="1" si="13"/>
        <v>#DIV/0!</v>
      </c>
    </row>
    <row r="88" spans="1:14" hidden="1" x14ac:dyDescent="0.2">
      <c r="A88" s="44" t="s">
        <v>93</v>
      </c>
      <c r="B88" s="71" t="str">
        <f t="shared" ca="1" si="14"/>
        <v/>
      </c>
      <c r="C88" s="71" t="str">
        <f t="shared" ca="1" si="14"/>
        <v/>
      </c>
      <c r="D88" s="71" t="str">
        <f t="shared" ca="1" si="14"/>
        <v/>
      </c>
      <c r="E88" s="45" t="str">
        <f t="shared" ca="1" si="17"/>
        <v/>
      </c>
      <c r="F88" s="45" t="str">
        <f t="shared" ca="1" si="17"/>
        <v/>
      </c>
      <c r="G88" s="45" t="str">
        <f t="shared" ca="1" si="17"/>
        <v/>
      </c>
      <c r="H88" s="45" t="str">
        <f t="shared" ca="1" si="17"/>
        <v/>
      </c>
      <c r="I88" s="45" t="str">
        <f t="shared" ca="1" si="17"/>
        <v/>
      </c>
      <c r="J88" s="45" t="str">
        <f t="shared" ca="1" si="17"/>
        <v/>
      </c>
      <c r="K88" s="45" t="str">
        <f t="shared" ca="1" si="17"/>
        <v/>
      </c>
      <c r="L88" s="45" t="str">
        <f t="shared" ca="1" si="17"/>
        <v/>
      </c>
      <c r="M88" s="45" t="str">
        <f t="shared" ca="1" si="17"/>
        <v/>
      </c>
      <c r="N88" s="71" t="e">
        <f t="shared" ca="1" si="13"/>
        <v>#DIV/0!</v>
      </c>
    </row>
    <row r="89" spans="1:14" hidden="1" x14ac:dyDescent="0.2">
      <c r="A89" s="44" t="s">
        <v>209</v>
      </c>
      <c r="B89" s="71" t="str">
        <f t="shared" ref="B89:D109" ca="1" si="18">IF(ISNA(VLOOKUP($A89,INDIRECT("'"&amp;B$2&amp;"'!$i$2:$m$40"),4,FALSE)),"",VLOOKUP($A89,INDIRECT("'"&amp;B$2&amp;"'!$i$2:$m$40"),4,FALSE))</f>
        <v/>
      </c>
      <c r="C89" s="71" t="str">
        <f t="shared" ca="1" si="18"/>
        <v/>
      </c>
      <c r="D89" s="71" t="str">
        <f t="shared" ca="1" si="18"/>
        <v/>
      </c>
      <c r="E89" s="45" t="str">
        <f t="shared" ca="1" si="17"/>
        <v/>
      </c>
      <c r="F89" s="45" t="str">
        <f t="shared" ca="1" si="17"/>
        <v/>
      </c>
      <c r="G89" s="45" t="str">
        <f t="shared" ca="1" si="17"/>
        <v/>
      </c>
      <c r="H89" s="45" t="str">
        <f t="shared" ca="1" si="17"/>
        <v/>
      </c>
      <c r="I89" s="45" t="str">
        <f t="shared" ca="1" si="17"/>
        <v/>
      </c>
      <c r="J89" s="45" t="str">
        <f t="shared" ca="1" si="17"/>
        <v/>
      </c>
      <c r="K89" s="45" t="str">
        <f t="shared" ca="1" si="17"/>
        <v/>
      </c>
      <c r="L89" s="45" t="str">
        <f t="shared" ca="1" si="17"/>
        <v/>
      </c>
      <c r="M89" s="45" t="str">
        <f t="shared" ca="1" si="17"/>
        <v/>
      </c>
      <c r="N89" s="71" t="e">
        <f t="shared" ca="1" si="13"/>
        <v>#DIV/0!</v>
      </c>
    </row>
    <row r="90" spans="1:14" hidden="1" x14ac:dyDescent="0.2">
      <c r="A90" s="44" t="s">
        <v>206</v>
      </c>
      <c r="B90" s="71" t="str">
        <f t="shared" ca="1" si="18"/>
        <v/>
      </c>
      <c r="C90" s="71" t="str">
        <f t="shared" ca="1" si="18"/>
        <v/>
      </c>
      <c r="D90" s="71" t="str">
        <f t="shared" ca="1" si="18"/>
        <v/>
      </c>
      <c r="E90" s="45" t="str">
        <f t="shared" ca="1" si="17"/>
        <v/>
      </c>
      <c r="F90" s="45" t="str">
        <f t="shared" ca="1" si="17"/>
        <v/>
      </c>
      <c r="G90" s="45" t="str">
        <f t="shared" ca="1" si="17"/>
        <v/>
      </c>
      <c r="H90" s="45" t="str">
        <f t="shared" ca="1" si="17"/>
        <v/>
      </c>
      <c r="I90" s="45" t="str">
        <f t="shared" ca="1" si="17"/>
        <v/>
      </c>
      <c r="J90" s="45" t="str">
        <f t="shared" ca="1" si="17"/>
        <v/>
      </c>
      <c r="K90" s="45" t="str">
        <f t="shared" ca="1" si="17"/>
        <v/>
      </c>
      <c r="L90" s="45" t="str">
        <f t="shared" ca="1" si="17"/>
        <v/>
      </c>
      <c r="M90" s="45" t="str">
        <f t="shared" ca="1" si="17"/>
        <v/>
      </c>
      <c r="N90" s="71" t="e">
        <f t="shared" ca="1" si="13"/>
        <v>#DIV/0!</v>
      </c>
    </row>
    <row r="91" spans="1:14" hidden="1" x14ac:dyDescent="0.2">
      <c r="A91" s="48" t="s">
        <v>207</v>
      </c>
      <c r="B91" s="71" t="str">
        <f t="shared" ca="1" si="18"/>
        <v/>
      </c>
      <c r="C91" s="71" t="str">
        <f t="shared" ca="1" si="18"/>
        <v/>
      </c>
      <c r="D91" s="71" t="str">
        <f t="shared" ca="1" si="18"/>
        <v/>
      </c>
      <c r="E91" s="45"/>
      <c r="F91" s="45"/>
      <c r="G91" s="45"/>
      <c r="H91" s="45"/>
      <c r="I91" s="45"/>
      <c r="J91" s="45"/>
      <c r="K91" s="45"/>
      <c r="L91" s="45"/>
      <c r="M91" s="45"/>
      <c r="N91" s="71" t="e">
        <f t="shared" ca="1" si="13"/>
        <v>#DIV/0!</v>
      </c>
    </row>
    <row r="92" spans="1:14" hidden="1" x14ac:dyDescent="0.2">
      <c r="A92" s="44" t="s">
        <v>208</v>
      </c>
      <c r="B92" s="71" t="str">
        <f t="shared" ca="1" si="18"/>
        <v/>
      </c>
      <c r="C92" s="71" t="str">
        <f t="shared" ca="1" si="18"/>
        <v/>
      </c>
      <c r="D92" s="71" t="str">
        <f t="shared" ca="1" si="18"/>
        <v/>
      </c>
      <c r="E92" s="45" t="str">
        <f t="shared" ref="E92:M101" ca="1" si="19">IF(ISNA(VLOOKUP($A92,INDIRECT("'"&amp;E$2&amp;"'!$g$2:$h$40"),2,FALSE)),"",VLOOKUP($A92,INDIRECT("'"&amp;E$2&amp;"'!$g$2:$h$40"),2,FALSE))</f>
        <v/>
      </c>
      <c r="F92" s="45" t="str">
        <f t="shared" ca="1" si="19"/>
        <v/>
      </c>
      <c r="G92" s="45" t="str">
        <f t="shared" ca="1" si="19"/>
        <v/>
      </c>
      <c r="H92" s="45" t="str">
        <f t="shared" ca="1" si="19"/>
        <v/>
      </c>
      <c r="I92" s="45" t="str">
        <f t="shared" ca="1" si="19"/>
        <v/>
      </c>
      <c r="J92" s="45" t="str">
        <f t="shared" ca="1" si="19"/>
        <v/>
      </c>
      <c r="K92" s="45" t="str">
        <f t="shared" ca="1" si="19"/>
        <v/>
      </c>
      <c r="L92" s="45" t="str">
        <f t="shared" ca="1" si="19"/>
        <v/>
      </c>
      <c r="M92" s="45" t="str">
        <f t="shared" ca="1" si="19"/>
        <v/>
      </c>
      <c r="N92" s="71" t="e">
        <f t="shared" ca="1" si="13"/>
        <v>#DIV/0!</v>
      </c>
    </row>
    <row r="93" spans="1:14" hidden="1" x14ac:dyDescent="0.2">
      <c r="A93" s="47" t="s">
        <v>139</v>
      </c>
      <c r="B93" s="71" t="str">
        <f t="shared" ca="1" si="18"/>
        <v/>
      </c>
      <c r="C93" s="71" t="str">
        <f t="shared" ca="1" si="18"/>
        <v/>
      </c>
      <c r="D93" s="71" t="str">
        <f t="shared" ca="1" si="18"/>
        <v/>
      </c>
      <c r="E93" s="45" t="str">
        <f t="shared" ca="1" si="19"/>
        <v/>
      </c>
      <c r="F93" s="45" t="str">
        <f t="shared" ca="1" si="19"/>
        <v/>
      </c>
      <c r="G93" s="45" t="str">
        <f t="shared" ca="1" si="19"/>
        <v/>
      </c>
      <c r="H93" s="45" t="str">
        <f t="shared" ca="1" si="19"/>
        <v/>
      </c>
      <c r="I93" s="45" t="str">
        <f t="shared" ca="1" si="19"/>
        <v/>
      </c>
      <c r="J93" s="45" t="str">
        <f t="shared" ca="1" si="19"/>
        <v/>
      </c>
      <c r="K93" s="45" t="str">
        <f t="shared" ca="1" si="19"/>
        <v/>
      </c>
      <c r="L93" s="45" t="str">
        <f t="shared" ca="1" si="19"/>
        <v/>
      </c>
      <c r="M93" s="45" t="str">
        <f t="shared" ca="1" si="19"/>
        <v/>
      </c>
      <c r="N93" s="71" t="e">
        <f t="shared" ca="1" si="13"/>
        <v>#DIV/0!</v>
      </c>
    </row>
    <row r="94" spans="1:14" hidden="1" x14ac:dyDescent="0.2">
      <c r="A94" s="44" t="s">
        <v>140</v>
      </c>
      <c r="B94" s="71" t="str">
        <f t="shared" ca="1" si="18"/>
        <v/>
      </c>
      <c r="C94" s="71" t="str">
        <f t="shared" ca="1" si="18"/>
        <v/>
      </c>
      <c r="D94" s="71" t="str">
        <f t="shared" ca="1" si="18"/>
        <v/>
      </c>
      <c r="E94" s="45" t="str">
        <f t="shared" ca="1" si="19"/>
        <v/>
      </c>
      <c r="F94" s="45" t="str">
        <f t="shared" ca="1" si="19"/>
        <v/>
      </c>
      <c r="G94" s="45" t="str">
        <f t="shared" ca="1" si="19"/>
        <v/>
      </c>
      <c r="H94" s="45" t="str">
        <f t="shared" ca="1" si="19"/>
        <v/>
      </c>
      <c r="I94" s="45" t="str">
        <f t="shared" ca="1" si="19"/>
        <v/>
      </c>
      <c r="J94" s="45" t="str">
        <f t="shared" ca="1" si="19"/>
        <v/>
      </c>
      <c r="K94" s="45" t="str">
        <f t="shared" ca="1" si="19"/>
        <v/>
      </c>
      <c r="L94" s="45" t="str">
        <f t="shared" ca="1" si="19"/>
        <v/>
      </c>
      <c r="M94" s="45" t="str">
        <f t="shared" ca="1" si="19"/>
        <v/>
      </c>
      <c r="N94" s="71" t="e">
        <f t="shared" ca="1" si="13"/>
        <v>#DIV/0!</v>
      </c>
    </row>
    <row r="95" spans="1:14" hidden="1" x14ac:dyDescent="0.2">
      <c r="A95" s="47" t="s">
        <v>144</v>
      </c>
      <c r="B95" s="71" t="str">
        <f t="shared" ca="1" si="18"/>
        <v/>
      </c>
      <c r="C95" s="71" t="str">
        <f t="shared" ca="1" si="18"/>
        <v/>
      </c>
      <c r="D95" s="71" t="str">
        <f t="shared" ca="1" si="18"/>
        <v/>
      </c>
      <c r="E95" s="45" t="str">
        <f t="shared" ca="1" si="19"/>
        <v/>
      </c>
      <c r="F95" s="45" t="str">
        <f t="shared" ca="1" si="19"/>
        <v/>
      </c>
      <c r="G95" s="45" t="str">
        <f t="shared" ca="1" si="19"/>
        <v/>
      </c>
      <c r="H95" s="45" t="str">
        <f t="shared" ca="1" si="19"/>
        <v/>
      </c>
      <c r="I95" s="45" t="str">
        <f t="shared" ca="1" si="19"/>
        <v/>
      </c>
      <c r="J95" s="45" t="str">
        <f t="shared" ca="1" si="19"/>
        <v/>
      </c>
      <c r="K95" s="45" t="str">
        <f t="shared" ca="1" si="19"/>
        <v/>
      </c>
      <c r="L95" s="45" t="str">
        <f t="shared" ca="1" si="19"/>
        <v/>
      </c>
      <c r="M95" s="45" t="str">
        <f t="shared" ca="1" si="19"/>
        <v/>
      </c>
      <c r="N95" s="71" t="e">
        <f t="shared" ca="1" si="13"/>
        <v>#DIV/0!</v>
      </c>
    </row>
    <row r="96" spans="1:14" hidden="1" x14ac:dyDescent="0.2">
      <c r="A96" s="47" t="s">
        <v>141</v>
      </c>
      <c r="B96" s="71" t="str">
        <f t="shared" ca="1" si="18"/>
        <v/>
      </c>
      <c r="C96" s="71" t="str">
        <f t="shared" ca="1" si="18"/>
        <v/>
      </c>
      <c r="D96" s="71" t="str">
        <f t="shared" ca="1" si="18"/>
        <v/>
      </c>
      <c r="E96" s="45" t="str">
        <f t="shared" ca="1" si="19"/>
        <v/>
      </c>
      <c r="F96" s="45" t="str">
        <f t="shared" ca="1" si="19"/>
        <v/>
      </c>
      <c r="G96" s="45" t="str">
        <f t="shared" ca="1" si="19"/>
        <v/>
      </c>
      <c r="H96" s="45" t="str">
        <f t="shared" ca="1" si="19"/>
        <v/>
      </c>
      <c r="I96" s="45" t="str">
        <f t="shared" ca="1" si="19"/>
        <v/>
      </c>
      <c r="J96" s="45" t="str">
        <f t="shared" ca="1" si="19"/>
        <v/>
      </c>
      <c r="K96" s="45" t="str">
        <f t="shared" ca="1" si="19"/>
        <v/>
      </c>
      <c r="L96" s="45" t="str">
        <f t="shared" ca="1" si="19"/>
        <v/>
      </c>
      <c r="M96" s="45" t="str">
        <f t="shared" ca="1" si="19"/>
        <v/>
      </c>
      <c r="N96" s="71" t="e">
        <f t="shared" ca="1" si="13"/>
        <v>#DIV/0!</v>
      </c>
    </row>
    <row r="97" spans="1:14" hidden="1" x14ac:dyDescent="0.2">
      <c r="A97" s="47" t="s">
        <v>145</v>
      </c>
      <c r="B97" s="71" t="str">
        <f t="shared" ca="1" si="18"/>
        <v/>
      </c>
      <c r="C97" s="71" t="str">
        <f t="shared" ca="1" si="18"/>
        <v/>
      </c>
      <c r="D97" s="71" t="str">
        <f t="shared" ca="1" si="18"/>
        <v/>
      </c>
      <c r="E97" s="45" t="str">
        <f t="shared" ca="1" si="19"/>
        <v/>
      </c>
      <c r="F97" s="45" t="str">
        <f t="shared" ca="1" si="19"/>
        <v/>
      </c>
      <c r="G97" s="45" t="str">
        <f t="shared" ca="1" si="19"/>
        <v/>
      </c>
      <c r="H97" s="45" t="str">
        <f t="shared" ca="1" si="19"/>
        <v/>
      </c>
      <c r="I97" s="45" t="str">
        <f t="shared" ca="1" si="19"/>
        <v/>
      </c>
      <c r="J97" s="45" t="str">
        <f t="shared" ca="1" si="19"/>
        <v/>
      </c>
      <c r="K97" s="45" t="str">
        <f t="shared" ca="1" si="19"/>
        <v/>
      </c>
      <c r="L97" s="45" t="str">
        <f t="shared" ca="1" si="19"/>
        <v/>
      </c>
      <c r="M97" s="45" t="str">
        <f t="shared" ca="1" si="19"/>
        <v/>
      </c>
      <c r="N97" s="71" t="e">
        <f t="shared" ca="1" si="13"/>
        <v>#DIV/0!</v>
      </c>
    </row>
    <row r="98" spans="1:14" hidden="1" x14ac:dyDescent="0.2">
      <c r="A98" s="47" t="s">
        <v>147</v>
      </c>
      <c r="B98" s="71" t="str">
        <f t="shared" ca="1" si="18"/>
        <v/>
      </c>
      <c r="C98" s="71" t="str">
        <f t="shared" ca="1" si="18"/>
        <v/>
      </c>
      <c r="D98" s="71" t="str">
        <f t="shared" ca="1" si="18"/>
        <v/>
      </c>
      <c r="E98" s="45" t="str">
        <f t="shared" ca="1" si="19"/>
        <v/>
      </c>
      <c r="F98" s="45" t="str">
        <f t="shared" ca="1" si="19"/>
        <v/>
      </c>
      <c r="G98" s="45" t="str">
        <f t="shared" ca="1" si="19"/>
        <v/>
      </c>
      <c r="H98" s="45" t="str">
        <f t="shared" ca="1" si="19"/>
        <v/>
      </c>
      <c r="I98" s="45" t="str">
        <f t="shared" ca="1" si="19"/>
        <v/>
      </c>
      <c r="J98" s="45" t="str">
        <f t="shared" ca="1" si="19"/>
        <v/>
      </c>
      <c r="K98" s="45" t="str">
        <f t="shared" ca="1" si="19"/>
        <v/>
      </c>
      <c r="L98" s="45" t="str">
        <f t="shared" ca="1" si="19"/>
        <v/>
      </c>
      <c r="M98" s="45" t="str">
        <f t="shared" ca="1" si="19"/>
        <v/>
      </c>
      <c r="N98" s="71" t="e">
        <f t="shared" ca="1" si="13"/>
        <v>#DIV/0!</v>
      </c>
    </row>
    <row r="99" spans="1:14" hidden="1" x14ac:dyDescent="0.2">
      <c r="A99" s="47" t="s">
        <v>142</v>
      </c>
      <c r="B99" s="71" t="str">
        <f t="shared" ca="1" si="18"/>
        <v/>
      </c>
      <c r="C99" s="71" t="str">
        <f t="shared" ca="1" si="18"/>
        <v/>
      </c>
      <c r="D99" s="71" t="str">
        <f t="shared" ca="1" si="18"/>
        <v/>
      </c>
      <c r="E99" s="45" t="str">
        <f t="shared" ca="1" si="19"/>
        <v/>
      </c>
      <c r="F99" s="45" t="str">
        <f t="shared" ca="1" si="19"/>
        <v/>
      </c>
      <c r="G99" s="45" t="str">
        <f t="shared" ca="1" si="19"/>
        <v/>
      </c>
      <c r="H99" s="45" t="str">
        <f t="shared" ca="1" si="19"/>
        <v/>
      </c>
      <c r="I99" s="45" t="str">
        <f t="shared" ca="1" si="19"/>
        <v/>
      </c>
      <c r="J99" s="45" t="str">
        <f t="shared" ca="1" si="19"/>
        <v/>
      </c>
      <c r="K99" s="45" t="str">
        <f t="shared" ca="1" si="19"/>
        <v/>
      </c>
      <c r="L99" s="45" t="str">
        <f t="shared" ca="1" si="19"/>
        <v/>
      </c>
      <c r="M99" s="45" t="str">
        <f t="shared" ca="1" si="19"/>
        <v/>
      </c>
      <c r="N99" s="71" t="e">
        <f t="shared" ref="N99:N109" ca="1" si="20">AVERAGE(B99:M99)</f>
        <v>#DIV/0!</v>
      </c>
    </row>
    <row r="100" spans="1:14" hidden="1" x14ac:dyDescent="0.2">
      <c r="A100" s="47" t="s">
        <v>143</v>
      </c>
      <c r="B100" s="71" t="str">
        <f t="shared" ca="1" si="18"/>
        <v/>
      </c>
      <c r="C100" s="71" t="str">
        <f t="shared" ca="1" si="18"/>
        <v/>
      </c>
      <c r="D100" s="71" t="str">
        <f t="shared" ca="1" si="18"/>
        <v/>
      </c>
      <c r="E100" s="45" t="str">
        <f t="shared" ca="1" si="19"/>
        <v/>
      </c>
      <c r="F100" s="45" t="str">
        <f t="shared" ca="1" si="19"/>
        <v/>
      </c>
      <c r="G100" s="45" t="str">
        <f t="shared" ca="1" si="19"/>
        <v/>
      </c>
      <c r="H100" s="45" t="str">
        <f t="shared" ca="1" si="19"/>
        <v/>
      </c>
      <c r="I100" s="45" t="str">
        <f t="shared" ca="1" si="19"/>
        <v/>
      </c>
      <c r="J100" s="45" t="str">
        <f t="shared" ca="1" si="19"/>
        <v/>
      </c>
      <c r="K100" s="45" t="str">
        <f t="shared" ca="1" si="19"/>
        <v/>
      </c>
      <c r="L100" s="45" t="str">
        <f t="shared" ca="1" si="19"/>
        <v/>
      </c>
      <c r="M100" s="45" t="str">
        <f t="shared" ca="1" si="19"/>
        <v/>
      </c>
      <c r="N100" s="71" t="e">
        <f t="shared" ca="1" si="20"/>
        <v>#DIV/0!</v>
      </c>
    </row>
    <row r="101" spans="1:14" hidden="1" x14ac:dyDescent="0.2">
      <c r="A101" s="50" t="s">
        <v>185</v>
      </c>
      <c r="B101" s="71" t="str">
        <f t="shared" ca="1" si="18"/>
        <v/>
      </c>
      <c r="C101" s="71" t="str">
        <f t="shared" ca="1" si="18"/>
        <v/>
      </c>
      <c r="D101" s="71" t="str">
        <f t="shared" ca="1" si="18"/>
        <v/>
      </c>
      <c r="E101" s="45" t="str">
        <f t="shared" ca="1" si="19"/>
        <v/>
      </c>
      <c r="F101" s="45" t="str">
        <f t="shared" ca="1" si="19"/>
        <v/>
      </c>
      <c r="G101" s="45" t="str">
        <f t="shared" ca="1" si="19"/>
        <v/>
      </c>
      <c r="H101" s="45" t="str">
        <f t="shared" ca="1" si="19"/>
        <v/>
      </c>
      <c r="I101" s="45" t="str">
        <f t="shared" ca="1" si="19"/>
        <v/>
      </c>
      <c r="J101" s="45" t="str">
        <f t="shared" ca="1" si="19"/>
        <v/>
      </c>
      <c r="K101" s="45" t="str">
        <f t="shared" ca="1" si="19"/>
        <v/>
      </c>
      <c r="L101" s="45" t="str">
        <f t="shared" ca="1" si="19"/>
        <v/>
      </c>
      <c r="M101" s="45" t="str">
        <f t="shared" ca="1" si="19"/>
        <v/>
      </c>
      <c r="N101" s="71" t="e">
        <f t="shared" ca="1" si="20"/>
        <v>#DIV/0!</v>
      </c>
    </row>
    <row r="102" spans="1:14" hidden="1" x14ac:dyDescent="0.2">
      <c r="A102" s="47" t="s">
        <v>189</v>
      </c>
      <c r="B102" s="71" t="str">
        <f t="shared" ca="1" si="18"/>
        <v/>
      </c>
      <c r="C102" s="71" t="str">
        <f t="shared" ca="1" si="18"/>
        <v/>
      </c>
      <c r="D102" s="71" t="str">
        <f t="shared" ca="1" si="18"/>
        <v/>
      </c>
      <c r="E102" s="45" t="str">
        <f t="shared" ref="E102:M109" ca="1" si="21">IF(ISNA(VLOOKUP($A102,INDIRECT("'"&amp;E$2&amp;"'!$g$2:$h$40"),2,FALSE)),"",VLOOKUP($A102,INDIRECT("'"&amp;E$2&amp;"'!$g$2:$h$40"),2,FALSE))</f>
        <v/>
      </c>
      <c r="F102" s="45" t="str">
        <f t="shared" ca="1" si="21"/>
        <v/>
      </c>
      <c r="G102" s="45" t="str">
        <f t="shared" ca="1" si="21"/>
        <v/>
      </c>
      <c r="H102" s="45" t="str">
        <f t="shared" ca="1" si="21"/>
        <v/>
      </c>
      <c r="I102" s="45" t="str">
        <f t="shared" ca="1" si="21"/>
        <v/>
      </c>
      <c r="J102" s="45" t="str">
        <f t="shared" ca="1" si="21"/>
        <v/>
      </c>
      <c r="K102" s="45" t="str">
        <f t="shared" ca="1" si="21"/>
        <v/>
      </c>
      <c r="L102" s="45" t="str">
        <f t="shared" ca="1" si="21"/>
        <v/>
      </c>
      <c r="M102" s="45" t="str">
        <f t="shared" ca="1" si="21"/>
        <v/>
      </c>
      <c r="N102" s="71" t="e">
        <f t="shared" ca="1" si="20"/>
        <v>#DIV/0!</v>
      </c>
    </row>
    <row r="103" spans="1:14" hidden="1" x14ac:dyDescent="0.2">
      <c r="A103" s="47" t="s">
        <v>184</v>
      </c>
      <c r="B103" s="71" t="str">
        <f t="shared" ca="1" si="18"/>
        <v/>
      </c>
      <c r="C103" s="71" t="str">
        <f t="shared" ca="1" si="18"/>
        <v/>
      </c>
      <c r="D103" s="71" t="str">
        <f t="shared" ca="1" si="18"/>
        <v/>
      </c>
      <c r="E103" s="45" t="str">
        <f t="shared" ca="1" si="21"/>
        <v/>
      </c>
      <c r="F103" s="45" t="str">
        <f t="shared" ca="1" si="21"/>
        <v/>
      </c>
      <c r="G103" s="45" t="str">
        <f t="shared" ca="1" si="21"/>
        <v/>
      </c>
      <c r="H103" s="45" t="str">
        <f t="shared" ca="1" si="21"/>
        <v/>
      </c>
      <c r="I103" s="45" t="str">
        <f t="shared" ca="1" si="21"/>
        <v/>
      </c>
      <c r="J103" s="45" t="str">
        <f t="shared" ca="1" si="21"/>
        <v/>
      </c>
      <c r="K103" s="45" t="str">
        <f t="shared" ca="1" si="21"/>
        <v/>
      </c>
      <c r="L103" s="45" t="str">
        <f t="shared" ca="1" si="21"/>
        <v/>
      </c>
      <c r="M103" s="45" t="str">
        <f t="shared" ca="1" si="21"/>
        <v/>
      </c>
      <c r="N103" s="71" t="e">
        <f t="shared" ca="1" si="20"/>
        <v>#DIV/0!</v>
      </c>
    </row>
    <row r="104" spans="1:14" hidden="1" x14ac:dyDescent="0.2">
      <c r="A104" s="47" t="s">
        <v>190</v>
      </c>
      <c r="B104" s="71" t="str">
        <f t="shared" ca="1" si="18"/>
        <v/>
      </c>
      <c r="C104" s="71" t="str">
        <f t="shared" ca="1" si="18"/>
        <v/>
      </c>
      <c r="D104" s="71" t="str">
        <f t="shared" ca="1" si="18"/>
        <v/>
      </c>
      <c r="E104" s="45" t="str">
        <f t="shared" ca="1" si="21"/>
        <v/>
      </c>
      <c r="F104" s="45" t="str">
        <f t="shared" ca="1" si="21"/>
        <v/>
      </c>
      <c r="G104" s="45" t="str">
        <f t="shared" ca="1" si="21"/>
        <v/>
      </c>
      <c r="H104" s="45" t="str">
        <f t="shared" ca="1" si="21"/>
        <v/>
      </c>
      <c r="I104" s="45" t="str">
        <f t="shared" ca="1" si="21"/>
        <v/>
      </c>
      <c r="J104" s="45" t="str">
        <f t="shared" ca="1" si="21"/>
        <v/>
      </c>
      <c r="K104" s="45" t="str">
        <f t="shared" ca="1" si="21"/>
        <v/>
      </c>
      <c r="L104" s="45" t="str">
        <f t="shared" ca="1" si="21"/>
        <v/>
      </c>
      <c r="M104" s="45" t="str">
        <f t="shared" ca="1" si="21"/>
        <v/>
      </c>
      <c r="N104" s="71" t="e">
        <f t="shared" ca="1" si="20"/>
        <v>#DIV/0!</v>
      </c>
    </row>
    <row r="105" spans="1:14" hidden="1" x14ac:dyDescent="0.2">
      <c r="A105" s="47" t="s">
        <v>63</v>
      </c>
      <c r="B105" s="71" t="str">
        <f t="shared" ca="1" si="18"/>
        <v/>
      </c>
      <c r="C105" s="71" t="str">
        <f t="shared" ca="1" si="18"/>
        <v/>
      </c>
      <c r="D105" s="71" t="str">
        <f t="shared" ca="1" si="18"/>
        <v/>
      </c>
      <c r="E105" s="45" t="str">
        <f t="shared" ca="1" si="21"/>
        <v/>
      </c>
      <c r="F105" s="45" t="str">
        <f t="shared" ca="1" si="21"/>
        <v/>
      </c>
      <c r="G105" s="45" t="str">
        <f t="shared" ca="1" si="21"/>
        <v/>
      </c>
      <c r="H105" s="45" t="str">
        <f t="shared" ca="1" si="21"/>
        <v/>
      </c>
      <c r="I105" s="45" t="str">
        <f t="shared" ca="1" si="21"/>
        <v/>
      </c>
      <c r="J105" s="45" t="str">
        <f t="shared" ca="1" si="21"/>
        <v/>
      </c>
      <c r="K105" s="45" t="str">
        <f t="shared" ca="1" si="21"/>
        <v/>
      </c>
      <c r="L105" s="45" t="str">
        <f t="shared" ca="1" si="21"/>
        <v/>
      </c>
      <c r="M105" s="45" t="str">
        <f t="shared" ca="1" si="21"/>
        <v/>
      </c>
      <c r="N105" s="71" t="e">
        <f t="shared" ca="1" si="20"/>
        <v>#DIV/0!</v>
      </c>
    </row>
    <row r="106" spans="1:14" hidden="1" x14ac:dyDescent="0.2">
      <c r="A106" s="44" t="s">
        <v>174</v>
      </c>
      <c r="B106" s="71" t="str">
        <f t="shared" ca="1" si="18"/>
        <v/>
      </c>
      <c r="C106" s="71" t="str">
        <f t="shared" ca="1" si="18"/>
        <v/>
      </c>
      <c r="D106" s="71" t="str">
        <f t="shared" ca="1" si="18"/>
        <v/>
      </c>
      <c r="E106" s="45" t="str">
        <f t="shared" ca="1" si="21"/>
        <v/>
      </c>
      <c r="F106" s="45" t="str">
        <f t="shared" ca="1" si="21"/>
        <v/>
      </c>
      <c r="G106" s="45" t="str">
        <f t="shared" ca="1" si="21"/>
        <v/>
      </c>
      <c r="H106" s="45" t="str">
        <f t="shared" ca="1" si="21"/>
        <v/>
      </c>
      <c r="I106" s="45" t="str">
        <f t="shared" ca="1" si="21"/>
        <v/>
      </c>
      <c r="J106" s="45" t="str">
        <f t="shared" ca="1" si="21"/>
        <v/>
      </c>
      <c r="K106" s="45" t="str">
        <f t="shared" ca="1" si="21"/>
        <v/>
      </c>
      <c r="L106" s="45" t="str">
        <f t="shared" ca="1" si="21"/>
        <v/>
      </c>
      <c r="M106" s="45" t="str">
        <f t="shared" ca="1" si="21"/>
        <v/>
      </c>
      <c r="N106" s="71" t="e">
        <f t="shared" ca="1" si="20"/>
        <v>#DIV/0!</v>
      </c>
    </row>
    <row r="107" spans="1:14" hidden="1" x14ac:dyDescent="0.2">
      <c r="A107" s="44" t="s">
        <v>192</v>
      </c>
      <c r="B107" s="71" t="str">
        <f t="shared" ca="1" si="18"/>
        <v/>
      </c>
      <c r="C107" s="71" t="str">
        <f t="shared" ca="1" si="18"/>
        <v/>
      </c>
      <c r="D107" s="71" t="str">
        <f t="shared" ca="1" si="18"/>
        <v/>
      </c>
      <c r="E107" s="45" t="str">
        <f t="shared" ca="1" si="21"/>
        <v/>
      </c>
      <c r="F107" s="45" t="str">
        <f t="shared" ca="1" si="21"/>
        <v/>
      </c>
      <c r="G107" s="45" t="str">
        <f t="shared" ca="1" si="21"/>
        <v/>
      </c>
      <c r="H107" s="45" t="str">
        <f t="shared" ca="1" si="21"/>
        <v/>
      </c>
      <c r="I107" s="45" t="str">
        <f t="shared" ca="1" si="21"/>
        <v/>
      </c>
      <c r="J107" s="45" t="str">
        <f t="shared" ca="1" si="21"/>
        <v/>
      </c>
      <c r="K107" s="45" t="str">
        <f t="shared" ca="1" si="21"/>
        <v/>
      </c>
      <c r="L107" s="45" t="str">
        <f t="shared" ca="1" si="21"/>
        <v/>
      </c>
      <c r="M107" s="45" t="str">
        <f t="shared" ca="1" si="21"/>
        <v/>
      </c>
      <c r="N107" s="71" t="e">
        <f t="shared" ca="1" si="20"/>
        <v>#DIV/0!</v>
      </c>
    </row>
    <row r="108" spans="1:14" hidden="1" x14ac:dyDescent="0.2">
      <c r="A108" s="47" t="s">
        <v>191</v>
      </c>
      <c r="B108" s="71" t="str">
        <f t="shared" ca="1" si="18"/>
        <v/>
      </c>
      <c r="C108" s="71" t="str">
        <f t="shared" ca="1" si="18"/>
        <v/>
      </c>
      <c r="D108" s="71" t="str">
        <f t="shared" ca="1" si="18"/>
        <v/>
      </c>
      <c r="E108" s="45" t="str">
        <f t="shared" ca="1" si="21"/>
        <v/>
      </c>
      <c r="F108" s="45" t="str">
        <f t="shared" ca="1" si="21"/>
        <v/>
      </c>
      <c r="G108" s="45" t="str">
        <f t="shared" ca="1" si="21"/>
        <v/>
      </c>
      <c r="H108" s="45" t="str">
        <f t="shared" ca="1" si="21"/>
        <v/>
      </c>
      <c r="I108" s="45" t="str">
        <f t="shared" ca="1" si="21"/>
        <v/>
      </c>
      <c r="J108" s="45" t="str">
        <f t="shared" ca="1" si="21"/>
        <v/>
      </c>
      <c r="K108" s="45" t="str">
        <f t="shared" ca="1" si="21"/>
        <v/>
      </c>
      <c r="L108" s="45" t="str">
        <f t="shared" ca="1" si="21"/>
        <v/>
      </c>
      <c r="M108" s="45" t="str">
        <f t="shared" ca="1" si="21"/>
        <v/>
      </c>
      <c r="N108" s="71" t="e">
        <f t="shared" ca="1" si="20"/>
        <v>#DIV/0!</v>
      </c>
    </row>
    <row r="109" spans="1:14" x14ac:dyDescent="0.2">
      <c r="A109" s="50" t="s">
        <v>188</v>
      </c>
      <c r="B109" s="71" t="str">
        <f t="shared" ca="1" si="18"/>
        <v/>
      </c>
      <c r="C109" s="71" t="str">
        <f t="shared" ca="1" si="18"/>
        <v/>
      </c>
      <c r="D109" s="71" t="str">
        <f t="shared" ca="1" si="18"/>
        <v/>
      </c>
      <c r="E109" s="45" t="str">
        <f t="shared" ca="1" si="21"/>
        <v/>
      </c>
      <c r="F109" s="45" t="str">
        <f t="shared" ca="1" si="21"/>
        <v/>
      </c>
      <c r="G109" s="45" t="str">
        <f t="shared" ca="1" si="21"/>
        <v/>
      </c>
      <c r="H109" s="45" t="str">
        <f t="shared" ca="1" si="21"/>
        <v/>
      </c>
      <c r="I109" s="45" t="str">
        <f t="shared" ca="1" si="21"/>
        <v/>
      </c>
      <c r="J109" s="45" t="str">
        <f t="shared" ca="1" si="21"/>
        <v/>
      </c>
      <c r="K109" s="45" t="str">
        <f t="shared" ca="1" si="21"/>
        <v/>
      </c>
      <c r="L109" s="45" t="str">
        <f t="shared" ca="1" si="21"/>
        <v/>
      </c>
      <c r="M109" s="45" t="str">
        <f t="shared" ca="1" si="21"/>
        <v/>
      </c>
      <c r="N109" s="71" t="e">
        <f t="shared" ca="1" si="20"/>
        <v>#DIV/0!</v>
      </c>
    </row>
    <row r="110" spans="1:14" s="52" customFormat="1" x14ac:dyDescent="0.2">
      <c r="A110" s="51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7"/>
    </row>
    <row r="111" spans="1:14" s="52" customFormat="1" x14ac:dyDescent="0.2">
      <c r="A111" s="51"/>
      <c r="B111" s="56">
        <f t="shared" ref="B111:M111" ca="1" si="22">COUNT(B3:B110)</f>
        <v>7</v>
      </c>
      <c r="C111" s="56">
        <f t="shared" ca="1" si="22"/>
        <v>4</v>
      </c>
      <c r="D111" s="56">
        <f t="shared" ca="1" si="22"/>
        <v>10</v>
      </c>
      <c r="E111" s="56">
        <f t="shared" ca="1" si="22"/>
        <v>13</v>
      </c>
      <c r="F111" s="56">
        <f t="shared" ca="1" si="22"/>
        <v>7</v>
      </c>
      <c r="G111" s="56">
        <f t="shared" ca="1" si="22"/>
        <v>0</v>
      </c>
      <c r="H111" s="56">
        <f t="shared" ca="1" si="22"/>
        <v>1</v>
      </c>
      <c r="I111" s="56">
        <f t="shared" ca="1" si="22"/>
        <v>2</v>
      </c>
      <c r="J111" s="56">
        <f t="shared" ca="1" si="22"/>
        <v>0</v>
      </c>
      <c r="K111" s="56">
        <f t="shared" ca="1" si="22"/>
        <v>1</v>
      </c>
      <c r="L111" s="56">
        <f t="shared" ca="1" si="22"/>
        <v>0</v>
      </c>
      <c r="M111" s="56">
        <f t="shared" ca="1" si="22"/>
        <v>0</v>
      </c>
      <c r="N111" s="57"/>
    </row>
    <row r="112" spans="1:14" s="52" customFormat="1" x14ac:dyDescent="0.2">
      <c r="A112" s="51"/>
      <c r="B112" s="51">
        <f>'1'!$I$44</f>
        <v>7</v>
      </c>
      <c r="C112" s="51">
        <f>'2'!$I$44</f>
        <v>4</v>
      </c>
      <c r="D112" s="51">
        <f>'3'!$I$44</f>
        <v>10</v>
      </c>
      <c r="E112" s="51">
        <f>'4'!$I$44</f>
        <v>14</v>
      </c>
      <c r="F112" s="51">
        <f>'5'!$I$44</f>
        <v>13</v>
      </c>
      <c r="G112" s="51">
        <f>'6'!$G$45</f>
        <v>5</v>
      </c>
      <c r="H112" s="51">
        <f>'7'!$G$44</f>
        <v>7</v>
      </c>
      <c r="I112" s="51">
        <f>'8'!$G$43</f>
        <v>15</v>
      </c>
      <c r="J112" s="51">
        <f>'9'!$G$44</f>
        <v>2</v>
      </c>
      <c r="K112" s="51">
        <f>'10'!$G$44</f>
        <v>20</v>
      </c>
      <c r="L112" s="51">
        <f>'11'!$G$44</f>
        <v>0</v>
      </c>
      <c r="M112" s="51">
        <f>'12'!$G$44</f>
        <v>4</v>
      </c>
      <c r="N112" s="57"/>
    </row>
    <row r="113" spans="1:14" s="52" customFormat="1" x14ac:dyDescent="0.2">
      <c r="A113" s="51"/>
      <c r="B113" s="56">
        <f ca="1">B111-B112</f>
        <v>0</v>
      </c>
      <c r="C113" s="56">
        <f t="shared" ref="C113:M113" ca="1" si="23">C111-C112</f>
        <v>0</v>
      </c>
      <c r="D113" s="56">
        <f t="shared" ca="1" si="23"/>
        <v>0</v>
      </c>
      <c r="E113" s="56">
        <f t="shared" ca="1" si="23"/>
        <v>-1</v>
      </c>
      <c r="F113" s="56">
        <f t="shared" ca="1" si="23"/>
        <v>-6</v>
      </c>
      <c r="G113" s="56">
        <f t="shared" ca="1" si="23"/>
        <v>-5</v>
      </c>
      <c r="H113" s="56">
        <f t="shared" ca="1" si="23"/>
        <v>-6</v>
      </c>
      <c r="I113" s="56">
        <f t="shared" ca="1" si="23"/>
        <v>-13</v>
      </c>
      <c r="J113" s="56">
        <f t="shared" ca="1" si="23"/>
        <v>-2</v>
      </c>
      <c r="K113" s="56">
        <f t="shared" ca="1" si="23"/>
        <v>-19</v>
      </c>
      <c r="L113" s="56">
        <f t="shared" ca="1" si="23"/>
        <v>0</v>
      </c>
      <c r="M113" s="56">
        <f t="shared" ca="1" si="23"/>
        <v>-4</v>
      </c>
      <c r="N113" s="57"/>
    </row>
    <row r="120" spans="1:14" s="52" customFormat="1" x14ac:dyDescent="0.2">
      <c r="A120" s="51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7"/>
    </row>
  </sheetData>
  <autoFilter ref="A2:N2"/>
  <sortState ref="A3:N24">
    <sortCondition descending="1" ref="N3:N24"/>
  </sortState>
  <mergeCells count="1">
    <mergeCell ref="A1:N1"/>
  </mergeCells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opLeftCell="A14" workbookViewId="0">
      <selection activeCell="B30" sqref="B30"/>
    </sheetView>
  </sheetViews>
  <sheetFormatPr defaultColWidth="9" defaultRowHeight="15" x14ac:dyDescent="0.25"/>
  <cols>
    <col min="1" max="16384" width="9" style="75"/>
  </cols>
  <sheetData>
    <row r="1" spans="1:21" ht="24" thickBot="1" x14ac:dyDescent="0.4">
      <c r="A1" s="72" t="s">
        <v>870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x14ac:dyDescent="0.25">
      <c r="A2" s="76" t="s">
        <v>833</v>
      </c>
      <c r="B2" s="77" t="s">
        <v>834</v>
      </c>
      <c r="C2" s="77" t="s">
        <v>835</v>
      </c>
      <c r="D2" s="77" t="s">
        <v>836</v>
      </c>
      <c r="E2" s="77" t="s">
        <v>837</v>
      </c>
      <c r="F2" s="77" t="s">
        <v>838</v>
      </c>
      <c r="G2" s="77" t="s">
        <v>839</v>
      </c>
      <c r="H2" s="77" t="s">
        <v>840</v>
      </c>
      <c r="I2" s="77" t="s">
        <v>841</v>
      </c>
      <c r="J2" s="77" t="s">
        <v>842</v>
      </c>
      <c r="K2" s="77" t="s">
        <v>843</v>
      </c>
      <c r="L2" s="77" t="s">
        <v>844</v>
      </c>
      <c r="M2" s="77" t="s">
        <v>845</v>
      </c>
      <c r="N2" s="77" t="s">
        <v>846</v>
      </c>
      <c r="O2" s="77" t="s">
        <v>847</v>
      </c>
      <c r="P2" s="77" t="s">
        <v>848</v>
      </c>
      <c r="Q2" s="77" t="s">
        <v>849</v>
      </c>
      <c r="R2" s="77" t="s">
        <v>850</v>
      </c>
      <c r="S2" s="77" t="s">
        <v>851</v>
      </c>
      <c r="T2" s="77" t="s">
        <v>852</v>
      </c>
      <c r="U2" s="78" t="s">
        <v>853</v>
      </c>
    </row>
    <row r="3" spans="1:21" x14ac:dyDescent="0.25">
      <c r="A3" s="96" t="s">
        <v>854</v>
      </c>
      <c r="B3" s="80">
        <v>886</v>
      </c>
      <c r="C3" s="80">
        <v>1071</v>
      </c>
      <c r="D3" s="80">
        <v>1152.0000000000002</v>
      </c>
      <c r="E3" s="80">
        <v>1442</v>
      </c>
      <c r="F3" s="80">
        <v>1452</v>
      </c>
      <c r="G3" s="80">
        <v>1820</v>
      </c>
      <c r="H3" s="80">
        <v>2194</v>
      </c>
      <c r="I3" s="80">
        <v>2755</v>
      </c>
      <c r="J3" s="80">
        <v>2961</v>
      </c>
      <c r="K3" s="80">
        <v>3699.9999999999995</v>
      </c>
      <c r="L3" s="80">
        <v>3912</v>
      </c>
      <c r="M3" s="80">
        <v>4665</v>
      </c>
      <c r="N3" s="80">
        <v>5660.0000000000009</v>
      </c>
      <c r="O3" s="80">
        <v>8124.9999999999991</v>
      </c>
      <c r="P3" s="80">
        <v>9820</v>
      </c>
      <c r="Q3" s="80">
        <v>17760</v>
      </c>
      <c r="R3" s="80">
        <v>23590.999999999996</v>
      </c>
      <c r="S3" s="80">
        <v>39700</v>
      </c>
      <c r="T3" s="80">
        <v>43500</v>
      </c>
      <c r="U3" s="81">
        <v>57600</v>
      </c>
    </row>
    <row r="4" spans="1:21" ht="15.75" thickBot="1" x14ac:dyDescent="0.3">
      <c r="A4" s="79" t="s">
        <v>855</v>
      </c>
      <c r="B4" s="82">
        <v>1.0254629629629629E-2</v>
      </c>
      <c r="C4" s="82">
        <v>1.2395833333333333E-2</v>
      </c>
      <c r="D4" s="82">
        <v>1.3333333333333336E-2</v>
      </c>
      <c r="E4" s="82">
        <v>1.6689814814814814E-2</v>
      </c>
      <c r="F4" s="82">
        <v>1.6805555555555556E-2</v>
      </c>
      <c r="G4" s="82">
        <v>2.1064814814814814E-2</v>
      </c>
      <c r="H4" s="82">
        <v>2.539351851851852E-2</v>
      </c>
      <c r="I4" s="82">
        <v>3.1886574074074074E-2</v>
      </c>
      <c r="J4" s="82">
        <v>3.4270833333333334E-2</v>
      </c>
      <c r="K4" s="82">
        <v>4.282407407407407E-2</v>
      </c>
      <c r="L4" s="82">
        <v>4.5277777777777778E-2</v>
      </c>
      <c r="M4" s="82">
        <v>5.3993055555555558E-2</v>
      </c>
      <c r="N4" s="82">
        <v>6.5509259259259267E-2</v>
      </c>
      <c r="O4" s="82">
        <v>9.4039351851851846E-2</v>
      </c>
      <c r="P4" s="82">
        <v>0.1136574074074074</v>
      </c>
      <c r="Q4" s="82">
        <v>0.20555555555555555</v>
      </c>
      <c r="R4" s="82">
        <v>0.27304398148148146</v>
      </c>
      <c r="S4" s="82">
        <v>0.45949074074074076</v>
      </c>
      <c r="T4" s="82">
        <v>0.50347222222222221</v>
      </c>
      <c r="U4" s="83">
        <v>0.66666666666666663</v>
      </c>
    </row>
    <row r="5" spans="1:21" x14ac:dyDescent="0.25">
      <c r="A5" s="84">
        <v>5</v>
      </c>
      <c r="B5" s="97">
        <v>1.462962962962963E-2</v>
      </c>
      <c r="C5" s="85">
        <v>1.7881944444444443E-2</v>
      </c>
      <c r="D5" s="97">
        <v>1.9016203703703705E-2</v>
      </c>
      <c r="E5" s="85">
        <v>2.3807870370370372E-2</v>
      </c>
      <c r="F5" s="97">
        <v>2.3969907407407409E-2</v>
      </c>
      <c r="G5" s="97">
        <v>3.0046296296296297E-2</v>
      </c>
      <c r="H5" s="85">
        <v>3.622685185185185E-2</v>
      </c>
      <c r="I5" s="85">
        <v>4.5486111111111109E-2</v>
      </c>
      <c r="J5" s="85">
        <v>4.8888888888888891E-2</v>
      </c>
      <c r="K5" s="85">
        <v>6.1087962962962962E-2</v>
      </c>
      <c r="L5" s="85">
        <v>6.4594907407407406E-2</v>
      </c>
      <c r="M5" s="85">
        <v>7.7025462962962962E-2</v>
      </c>
      <c r="N5" s="85">
        <v>9.3449074074074073E-2</v>
      </c>
      <c r="O5" s="85">
        <v>0.13415509259259259</v>
      </c>
      <c r="P5" s="85">
        <v>0.16214120370370369</v>
      </c>
      <c r="Q5" s="85">
        <v>0.29322916666666665</v>
      </c>
      <c r="R5" s="85">
        <v>0.38950231481481479</v>
      </c>
      <c r="S5" s="85">
        <v>0.65547453703703706</v>
      </c>
      <c r="T5" s="85">
        <v>0.71821759259259255</v>
      </c>
      <c r="U5" s="86"/>
    </row>
    <row r="6" spans="1:21" x14ac:dyDescent="0.25">
      <c r="A6" s="79">
        <v>6</v>
      </c>
      <c r="B6" s="98">
        <v>1.3969907407407407E-2</v>
      </c>
      <c r="C6" s="82">
        <v>1.7071759259259259E-2</v>
      </c>
      <c r="D6" s="87">
        <v>1.8356481481481481E-2</v>
      </c>
      <c r="E6" s="87">
        <v>2.2974537037037036E-2</v>
      </c>
      <c r="F6" s="87">
        <v>2.3136574074074073E-2</v>
      </c>
      <c r="G6" s="87">
        <v>2.900462962962963E-2</v>
      </c>
      <c r="H6" s="87">
        <v>3.4965277777777776E-2</v>
      </c>
      <c r="I6" s="87">
        <v>4.9965277777777775E-2</v>
      </c>
      <c r="J6" s="87">
        <v>4.9490740740740738E-2</v>
      </c>
      <c r="K6" s="87">
        <v>6.1851851851851852E-2</v>
      </c>
      <c r="L6" s="87">
        <v>7.0949074074074067E-2</v>
      </c>
      <c r="M6" s="87">
        <v>7.7974537037037037E-2</v>
      </c>
      <c r="N6" s="87">
        <v>9.4606481481481486E-2</v>
      </c>
      <c r="O6" s="87">
        <v>0.12947916666666667</v>
      </c>
      <c r="P6" s="87">
        <v>0.15649305555555557</v>
      </c>
      <c r="Q6" s="87">
        <v>0.28302083333333333</v>
      </c>
      <c r="R6" s="87">
        <v>0.37593749999999998</v>
      </c>
      <c r="S6" s="87">
        <v>0.63265046296296301</v>
      </c>
      <c r="T6" s="87">
        <v>0.69320601851851849</v>
      </c>
      <c r="U6" s="88"/>
    </row>
    <row r="7" spans="1:21" x14ac:dyDescent="0.25">
      <c r="A7" s="79">
        <v>7</v>
      </c>
      <c r="B7" s="98">
        <v>1.3391203703703704E-2</v>
      </c>
      <c r="C7" s="82">
        <v>1.6354166666666666E-2</v>
      </c>
      <c r="D7" s="87">
        <v>1.7592592592592594E-2</v>
      </c>
      <c r="E7" s="87">
        <v>2.2025462962962962E-2</v>
      </c>
      <c r="F7" s="87">
        <v>2.2175925925925925E-2</v>
      </c>
      <c r="G7" s="87">
        <v>2.7800925925925927E-2</v>
      </c>
      <c r="H7" s="87">
        <v>3.3506944444444443E-2</v>
      </c>
      <c r="I7" s="87">
        <v>4.6944444444444441E-2</v>
      </c>
      <c r="J7" s="87">
        <v>4.6944444444444441E-2</v>
      </c>
      <c r="K7" s="87">
        <v>5.8657407407407408E-2</v>
      </c>
      <c r="L7" s="87">
        <v>6.6655092592592599E-2</v>
      </c>
      <c r="M7" s="87">
        <v>7.3958333333333334E-2</v>
      </c>
      <c r="N7" s="87">
        <v>8.9722222222222217E-2</v>
      </c>
      <c r="O7" s="87">
        <v>0.12409722222222222</v>
      </c>
      <c r="P7" s="87">
        <v>0.14998842592592593</v>
      </c>
      <c r="Q7" s="87">
        <v>0.27124999999999999</v>
      </c>
      <c r="R7" s="87">
        <v>0.36031249999999998</v>
      </c>
      <c r="S7" s="87">
        <v>0.6063425925925926</v>
      </c>
      <c r="T7" s="87">
        <v>0.66438657407407409</v>
      </c>
      <c r="U7" s="88">
        <v>0.87974537037037037</v>
      </c>
    </row>
    <row r="8" spans="1:21" x14ac:dyDescent="0.25">
      <c r="A8" s="79">
        <v>8</v>
      </c>
      <c r="B8" s="98">
        <v>1.2893518518518518E-2</v>
      </c>
      <c r="C8" s="82">
        <v>1.5740740740740739E-2</v>
      </c>
      <c r="D8" s="87">
        <v>1.6932870370370369E-2</v>
      </c>
      <c r="E8" s="87">
        <v>2.119212962962963E-2</v>
      </c>
      <c r="F8" s="87">
        <v>2.1342592592592594E-2</v>
      </c>
      <c r="G8" s="87">
        <v>2.6747685185185187E-2</v>
      </c>
      <c r="H8" s="87">
        <v>3.2245370370370369E-2</v>
      </c>
      <c r="I8" s="87">
        <v>4.4421296296296299E-2</v>
      </c>
      <c r="J8" s="87">
        <v>4.476851851851852E-2</v>
      </c>
      <c r="K8" s="87">
        <v>5.5937500000000001E-2</v>
      </c>
      <c r="L8" s="87">
        <v>6.3078703703703706E-2</v>
      </c>
      <c r="M8" s="87">
        <v>7.0520833333333338E-2</v>
      </c>
      <c r="N8" s="87">
        <v>8.5567129629629632E-2</v>
      </c>
      <c r="O8" s="87">
        <v>0.11943287037037037</v>
      </c>
      <c r="P8" s="87">
        <v>0.14434027777777778</v>
      </c>
      <c r="Q8" s="87">
        <v>0.26105324074074077</v>
      </c>
      <c r="R8" s="87">
        <v>0.34677083333333331</v>
      </c>
      <c r="S8" s="87">
        <v>0.58355324074074078</v>
      </c>
      <c r="T8" s="87">
        <v>0.63940972222222225</v>
      </c>
      <c r="U8" s="88">
        <v>0.84666666666666668</v>
      </c>
    </row>
    <row r="9" spans="1:21" x14ac:dyDescent="0.25">
      <c r="A9" s="79">
        <v>9</v>
      </c>
      <c r="B9" s="98">
        <v>1.2453703703703703E-2</v>
      </c>
      <c r="C9" s="82">
        <v>1.5208333333333334E-2</v>
      </c>
      <c r="D9" s="87">
        <v>1.6354166666666666E-2</v>
      </c>
      <c r="E9" s="87">
        <v>2.0474537037037038E-2</v>
      </c>
      <c r="F9" s="87">
        <v>2.0613425925925927E-2</v>
      </c>
      <c r="G9" s="87">
        <v>2.5844907407407407E-2</v>
      </c>
      <c r="H9" s="87">
        <v>3.1145833333333334E-2</v>
      </c>
      <c r="I9" s="87">
        <v>4.2303240740740738E-2</v>
      </c>
      <c r="J9" s="87">
        <v>4.2893518518518518E-2</v>
      </c>
      <c r="K9" s="87">
        <v>5.3599537037037036E-2</v>
      </c>
      <c r="L9" s="87">
        <v>6.0069444444444446E-2</v>
      </c>
      <c r="M9" s="87">
        <v>6.7581018518518512E-2</v>
      </c>
      <c r="N9" s="87">
        <v>8.200231481481482E-2</v>
      </c>
      <c r="O9" s="87">
        <v>0.11535879629629629</v>
      </c>
      <c r="P9" s="87">
        <v>0.13942129629629629</v>
      </c>
      <c r="Q9" s="87">
        <v>0.25215277777777778</v>
      </c>
      <c r="R9" s="87">
        <v>0.3349421296296296</v>
      </c>
      <c r="S9" s="87">
        <v>0.56365740740740744</v>
      </c>
      <c r="T9" s="87">
        <v>0.61760416666666662</v>
      </c>
      <c r="U9" s="88">
        <v>0.8178009259259259</v>
      </c>
    </row>
    <row r="10" spans="1:21" x14ac:dyDescent="0.25">
      <c r="A10" s="89">
        <v>10</v>
      </c>
      <c r="B10" s="99">
        <v>1.207175925925926E-2</v>
      </c>
      <c r="C10" s="90">
        <v>1.4733796296296297E-2</v>
      </c>
      <c r="D10" s="90">
        <v>1.5844907407407408E-2</v>
      </c>
      <c r="E10" s="90">
        <v>1.9837962962962963E-2</v>
      </c>
      <c r="F10" s="90">
        <v>1.9976851851851853E-2</v>
      </c>
      <c r="G10" s="90">
        <v>2.5034722222222222E-2</v>
      </c>
      <c r="H10" s="90">
        <v>3.0185185185185186E-2</v>
      </c>
      <c r="I10" s="90">
        <v>4.0520833333333332E-2</v>
      </c>
      <c r="J10" s="90">
        <v>4.1284722222222223E-2</v>
      </c>
      <c r="K10" s="90">
        <v>5.1597222222222225E-2</v>
      </c>
      <c r="L10" s="90">
        <v>5.7534722222222223E-2</v>
      </c>
      <c r="M10" s="90">
        <v>6.5046296296296297E-2</v>
      </c>
      <c r="N10" s="90">
        <v>7.8923611111111111E-2</v>
      </c>
      <c r="O10" s="90">
        <v>0.11178240740740741</v>
      </c>
      <c r="P10" s="90">
        <v>0.1350925925925926</v>
      </c>
      <c r="Q10" s="90">
        <v>0.24432870370370371</v>
      </c>
      <c r="R10" s="90">
        <v>0.32454861111111111</v>
      </c>
      <c r="S10" s="90">
        <v>0.54616898148148152</v>
      </c>
      <c r="T10" s="90">
        <v>0.59844907407407411</v>
      </c>
      <c r="U10" s="91">
        <v>0.79241898148148149</v>
      </c>
    </row>
    <row r="11" spans="1:21" x14ac:dyDescent="0.25">
      <c r="A11" s="79">
        <v>11</v>
      </c>
      <c r="B11" s="98">
        <v>1.173611111111111E-2</v>
      </c>
      <c r="C11" s="82">
        <v>1.4328703703703703E-2</v>
      </c>
      <c r="D11" s="87">
        <v>1.5405092592592592E-2</v>
      </c>
      <c r="E11" s="87">
        <v>1.9282407407407408E-2</v>
      </c>
      <c r="F11" s="87">
        <v>1.9421296296296298E-2</v>
      </c>
      <c r="G11" s="87">
        <v>2.4340277777777777E-2</v>
      </c>
      <c r="H11" s="87">
        <v>2.9340277777777778E-2</v>
      </c>
      <c r="I11" s="87">
        <v>3.8993055555555559E-2</v>
      </c>
      <c r="J11" s="87">
        <v>3.9895833333333332E-2</v>
      </c>
      <c r="K11" s="87">
        <v>4.9861111111111113E-2</v>
      </c>
      <c r="L11" s="87">
        <v>5.5370370370370368E-2</v>
      </c>
      <c r="M11" s="87">
        <v>6.2858796296296301E-2</v>
      </c>
      <c r="N11" s="87">
        <v>7.6273148148148145E-2</v>
      </c>
      <c r="O11" s="87">
        <v>0.10866898148148148</v>
      </c>
      <c r="P11" s="87">
        <v>0.13133101851851853</v>
      </c>
      <c r="Q11" s="87">
        <v>0.23752314814814815</v>
      </c>
      <c r="R11" s="87">
        <v>0.31550925925925927</v>
      </c>
      <c r="S11" s="87">
        <v>0.53096064814814814</v>
      </c>
      <c r="T11" s="87">
        <v>0.58178240740740739</v>
      </c>
      <c r="U11" s="88">
        <v>0.77035879629629633</v>
      </c>
    </row>
    <row r="12" spans="1:21" x14ac:dyDescent="0.25">
      <c r="A12" s="79">
        <v>12</v>
      </c>
      <c r="B12" s="98">
        <v>1.1446759259259259E-2</v>
      </c>
      <c r="C12" s="82">
        <v>1.3958333333333333E-2</v>
      </c>
      <c r="D12" s="87">
        <v>1.5023148148148148E-2</v>
      </c>
      <c r="E12" s="87">
        <v>1.8796296296296297E-2</v>
      </c>
      <c r="F12" s="87">
        <v>1.8935185185185187E-2</v>
      </c>
      <c r="G12" s="87">
        <v>2.3726851851851853E-2</v>
      </c>
      <c r="H12" s="87">
        <v>2.8599537037037038E-2</v>
      </c>
      <c r="I12" s="87">
        <v>3.7696759259259256E-2</v>
      </c>
      <c r="J12" s="87">
        <v>3.8692129629629632E-2</v>
      </c>
      <c r="K12" s="87">
        <v>4.8356481481481479E-2</v>
      </c>
      <c r="L12" s="87">
        <v>5.3530092592592594E-2</v>
      </c>
      <c r="M12" s="87">
        <v>6.0972222222222219E-2</v>
      </c>
      <c r="N12" s="87">
        <v>7.3969907407407401E-2</v>
      </c>
      <c r="O12" s="87">
        <v>0.10592592592592592</v>
      </c>
      <c r="P12" s="87">
        <v>0.12802083333333333</v>
      </c>
      <c r="Q12" s="87">
        <v>0.23153935185185184</v>
      </c>
      <c r="R12" s="87">
        <v>0.30754629629629632</v>
      </c>
      <c r="S12" s="87">
        <v>0.51755787037037038</v>
      </c>
      <c r="T12" s="87">
        <v>0.56710648148148146</v>
      </c>
      <c r="U12" s="88">
        <v>0.75091435185185185</v>
      </c>
    </row>
    <row r="13" spans="1:21" x14ac:dyDescent="0.25">
      <c r="A13" s="79">
        <v>13</v>
      </c>
      <c r="B13" s="98">
        <v>1.119212962962963E-2</v>
      </c>
      <c r="C13" s="82">
        <v>1.3645833333333333E-2</v>
      </c>
      <c r="D13" s="87">
        <v>1.4675925925925926E-2</v>
      </c>
      <c r="E13" s="87">
        <v>1.8368055555555554E-2</v>
      </c>
      <c r="F13" s="87">
        <v>1.849537037037037E-2</v>
      </c>
      <c r="G13" s="87">
        <v>2.3194444444444445E-2</v>
      </c>
      <c r="H13" s="87">
        <v>2.795138888888889E-2</v>
      </c>
      <c r="I13" s="87">
        <v>3.6597222222222225E-2</v>
      </c>
      <c r="J13" s="87">
        <v>3.7650462962962962E-2</v>
      </c>
      <c r="K13" s="87">
        <v>4.704861111111111E-2</v>
      </c>
      <c r="L13" s="87">
        <v>5.1967592592592593E-2</v>
      </c>
      <c r="M13" s="87">
        <v>5.9328703703703703E-2</v>
      </c>
      <c r="N13" s="87">
        <v>7.1979166666666664E-2</v>
      </c>
      <c r="O13" s="87">
        <v>0.10351851851851852</v>
      </c>
      <c r="P13" s="87">
        <v>0.12511574074074075</v>
      </c>
      <c r="Q13" s="87">
        <v>0.22628472222222223</v>
      </c>
      <c r="R13" s="87">
        <v>0.30057870370370371</v>
      </c>
      <c r="S13" s="87">
        <v>0.50582175925925921</v>
      </c>
      <c r="T13" s="87">
        <v>0.55423611111111115</v>
      </c>
      <c r="U13" s="88">
        <v>0.73388888888888892</v>
      </c>
    </row>
    <row r="14" spans="1:21" x14ac:dyDescent="0.25">
      <c r="A14" s="79">
        <v>14</v>
      </c>
      <c r="B14" s="98">
        <v>1.0960648148148148E-2</v>
      </c>
      <c r="C14" s="82">
        <v>1.3368055555555555E-2</v>
      </c>
      <c r="D14" s="87">
        <v>1.4386574074074074E-2</v>
      </c>
      <c r="E14" s="87">
        <v>1.7997685185185186E-2</v>
      </c>
      <c r="F14" s="87">
        <v>1.8124999999999999E-2</v>
      </c>
      <c r="G14" s="87">
        <v>2.2719907407407407E-2</v>
      </c>
      <c r="H14" s="87">
        <v>2.7395833333333335E-2</v>
      </c>
      <c r="I14" s="87">
        <v>3.5659722222222225E-2</v>
      </c>
      <c r="J14" s="87">
        <v>3.6759259259259262E-2</v>
      </c>
      <c r="K14" s="87">
        <v>4.5925925925925926E-2</v>
      </c>
      <c r="L14" s="87">
        <v>5.0636574074074077E-2</v>
      </c>
      <c r="M14" s="87">
        <v>5.7905092592592591E-2</v>
      </c>
      <c r="N14" s="87">
        <v>7.0254629629629625E-2</v>
      </c>
      <c r="O14" s="87">
        <v>0.10143518518518518</v>
      </c>
      <c r="P14" s="87">
        <v>0.12259259259259259</v>
      </c>
      <c r="Q14" s="87">
        <v>0.22172453703703704</v>
      </c>
      <c r="R14" s="87">
        <v>0.29451388888888891</v>
      </c>
      <c r="S14" s="87">
        <v>0.49562499999999998</v>
      </c>
      <c r="T14" s="87">
        <v>0.54306712962962966</v>
      </c>
      <c r="U14" s="88">
        <v>0.71908564814814813</v>
      </c>
    </row>
    <row r="15" spans="1:21" x14ac:dyDescent="0.25">
      <c r="A15" s="89">
        <v>15</v>
      </c>
      <c r="B15" s="99">
        <v>1.0775462962962962E-2</v>
      </c>
      <c r="C15" s="90">
        <v>1.3136574074074075E-2</v>
      </c>
      <c r="D15" s="90">
        <v>1.412037037037037E-2</v>
      </c>
      <c r="E15" s="90">
        <v>1.7685185185185186E-2</v>
      </c>
      <c r="F15" s="90">
        <v>1.7800925925925925E-2</v>
      </c>
      <c r="G15" s="90">
        <v>2.2314814814814815E-2</v>
      </c>
      <c r="H15" s="90">
        <v>2.6898148148148147E-2</v>
      </c>
      <c r="I15" s="90">
        <v>3.4872685185185187E-2</v>
      </c>
      <c r="J15" s="90">
        <v>3.5983796296296298E-2</v>
      </c>
      <c r="K15" s="90">
        <v>4.4965277777777778E-2</v>
      </c>
      <c r="L15" s="90">
        <v>4.9513888888888892E-2</v>
      </c>
      <c r="M15" s="90">
        <v>5.6689814814814818E-2</v>
      </c>
      <c r="N15" s="90">
        <v>6.8773148148148153E-2</v>
      </c>
      <c r="O15" s="90">
        <v>9.9618055555555557E-2</v>
      </c>
      <c r="P15" s="90">
        <v>0.12040509259259259</v>
      </c>
      <c r="Q15" s="90">
        <v>0.21775462962962963</v>
      </c>
      <c r="R15" s="90">
        <v>0.28923611111111114</v>
      </c>
      <c r="S15" s="90">
        <v>0.48674768518518519</v>
      </c>
      <c r="T15" s="90">
        <v>0.53334490740740736</v>
      </c>
      <c r="U15" s="91">
        <v>0.70621527777777782</v>
      </c>
    </row>
    <row r="16" spans="1:21" x14ac:dyDescent="0.25">
      <c r="A16" s="79">
        <v>16</v>
      </c>
      <c r="B16" s="98">
        <v>1.0590277777777778E-2</v>
      </c>
      <c r="C16" s="82">
        <v>1.2916666666666667E-2</v>
      </c>
      <c r="D16" s="87">
        <v>1.3888888888888888E-2</v>
      </c>
      <c r="E16" s="87">
        <v>1.7384259259259259E-2</v>
      </c>
      <c r="F16" s="87">
        <v>1.7511574074074075E-2</v>
      </c>
      <c r="G16" s="87">
        <v>2.1944444444444444E-2</v>
      </c>
      <c r="H16" s="87">
        <v>2.644675925925926E-2</v>
      </c>
      <c r="I16" s="87">
        <v>3.4155092592592591E-2</v>
      </c>
      <c r="J16" s="87">
        <v>3.5277777777777776E-2</v>
      </c>
      <c r="K16" s="87">
        <v>4.4085648148148152E-2</v>
      </c>
      <c r="L16" s="87">
        <v>4.8506944444444443E-2</v>
      </c>
      <c r="M16" s="87">
        <v>5.5578703703703707E-2</v>
      </c>
      <c r="N16" s="87">
        <v>6.7430555555555549E-2</v>
      </c>
      <c r="O16" s="87">
        <v>9.796296296296296E-2</v>
      </c>
      <c r="P16" s="87">
        <v>0.11839120370370371</v>
      </c>
      <c r="Q16" s="87">
        <v>0.21412037037037038</v>
      </c>
      <c r="R16" s="87">
        <v>0.28442129629629631</v>
      </c>
      <c r="S16" s="87">
        <v>0.47863425925925923</v>
      </c>
      <c r="T16" s="87">
        <v>0.52445601851851853</v>
      </c>
      <c r="U16" s="88">
        <v>0.69444444444444442</v>
      </c>
    </row>
    <row r="17" spans="1:21" x14ac:dyDescent="0.25">
      <c r="A17" s="79">
        <v>17</v>
      </c>
      <c r="B17" s="98">
        <v>1.0416666666666666E-2</v>
      </c>
      <c r="C17" s="82">
        <v>1.269675925925926E-2</v>
      </c>
      <c r="D17" s="87">
        <v>1.3657407407407408E-2</v>
      </c>
      <c r="E17" s="87">
        <v>1.7094907407407406E-2</v>
      </c>
      <c r="F17" s="87">
        <v>1.7222222222222222E-2</v>
      </c>
      <c r="G17" s="87">
        <v>2.1585648148148149E-2</v>
      </c>
      <c r="H17" s="87">
        <v>2.6018518518518517E-2</v>
      </c>
      <c r="I17" s="87">
        <v>3.3472222222222223E-2</v>
      </c>
      <c r="J17" s="87">
        <v>3.4594907407407408E-2</v>
      </c>
      <c r="K17" s="87">
        <v>4.3229166666666666E-2</v>
      </c>
      <c r="L17" s="87">
        <v>4.7534722222222221E-2</v>
      </c>
      <c r="M17" s="87">
        <v>5.451388888888889E-2</v>
      </c>
      <c r="N17" s="87">
        <v>6.6134259259259254E-2</v>
      </c>
      <c r="O17" s="87">
        <v>9.6354166666666671E-2</v>
      </c>
      <c r="P17" s="87">
        <v>0.11644675925925926</v>
      </c>
      <c r="Q17" s="87">
        <v>0.21061342592592591</v>
      </c>
      <c r="R17" s="87">
        <v>0.27975694444444443</v>
      </c>
      <c r="S17" s="87">
        <v>0.47078703703703706</v>
      </c>
      <c r="T17" s="87">
        <v>0.51585648148148144</v>
      </c>
      <c r="U17" s="88">
        <v>0.68305555555555553</v>
      </c>
    </row>
    <row r="18" spans="1:21" x14ac:dyDescent="0.25">
      <c r="A18" s="79">
        <v>18</v>
      </c>
      <c r="B18" s="98">
        <v>1.0300925925925925E-2</v>
      </c>
      <c r="C18" s="82">
        <v>1.2534722222222221E-2</v>
      </c>
      <c r="D18" s="87">
        <v>1.3472222222222222E-2</v>
      </c>
      <c r="E18" s="87">
        <v>1.6875000000000001E-2</v>
      </c>
      <c r="F18" s="87">
        <v>1.699074074074074E-2</v>
      </c>
      <c r="G18" s="87">
        <v>2.1296296296296296E-2</v>
      </c>
      <c r="H18" s="87">
        <v>2.5671296296296296E-2</v>
      </c>
      <c r="I18" s="87">
        <v>3.2881944444444443E-2</v>
      </c>
      <c r="J18" s="87">
        <v>3.4270833333333334E-2</v>
      </c>
      <c r="K18" s="87">
        <v>4.2824074074074077E-2</v>
      </c>
      <c r="L18" s="87">
        <v>4.670138888888889E-2</v>
      </c>
      <c r="M18" s="87">
        <v>5.3993055555555558E-2</v>
      </c>
      <c r="N18" s="87">
        <v>6.5509259259259253E-2</v>
      </c>
      <c r="O18" s="87">
        <v>9.5057870370370376E-2</v>
      </c>
      <c r="P18" s="87">
        <v>0.11488425925925926</v>
      </c>
      <c r="Q18" s="87">
        <v>0.20777777777777778</v>
      </c>
      <c r="R18" s="87">
        <v>0.27599537037037036</v>
      </c>
      <c r="S18" s="87">
        <v>0.46445601851851853</v>
      </c>
      <c r="T18" s="87">
        <v>0.50891203703703702</v>
      </c>
      <c r="U18" s="88">
        <v>0.67387731481481483</v>
      </c>
    </row>
    <row r="19" spans="1:21" x14ac:dyDescent="0.25">
      <c r="A19" s="79">
        <v>19</v>
      </c>
      <c r="B19" s="98">
        <v>1.0254629629629629E-2</v>
      </c>
      <c r="C19" s="82">
        <v>1.2430555555555556E-2</v>
      </c>
      <c r="D19" s="87">
        <v>1.3368055555555555E-2</v>
      </c>
      <c r="E19" s="87">
        <v>1.6736111111111111E-2</v>
      </c>
      <c r="F19" s="87">
        <v>1.6851851851851851E-2</v>
      </c>
      <c r="G19" s="87">
        <v>2.1122685185185185E-2</v>
      </c>
      <c r="H19" s="87">
        <v>2.5462962962962962E-2</v>
      </c>
      <c r="I19" s="87">
        <v>3.2442129629629626E-2</v>
      </c>
      <c r="J19" s="87">
        <v>3.4270833333333334E-2</v>
      </c>
      <c r="K19" s="87">
        <v>4.2824074074074077E-2</v>
      </c>
      <c r="L19" s="87">
        <v>4.6064814814814815E-2</v>
      </c>
      <c r="M19" s="87">
        <v>5.3993055555555558E-2</v>
      </c>
      <c r="N19" s="87">
        <v>6.5509259259259253E-2</v>
      </c>
      <c r="O19" s="87">
        <v>9.4293981481481479E-2</v>
      </c>
      <c r="P19" s="87">
        <v>0.11396990740740741</v>
      </c>
      <c r="Q19" s="87">
        <v>0.20611111111111111</v>
      </c>
      <c r="R19" s="87">
        <v>0.27378472222222222</v>
      </c>
      <c r="S19" s="87">
        <v>0.46072916666666669</v>
      </c>
      <c r="T19" s="87">
        <v>0.50483796296296302</v>
      </c>
      <c r="U19" s="88">
        <v>0.66847222222222225</v>
      </c>
    </row>
    <row r="20" spans="1:21" x14ac:dyDescent="0.25">
      <c r="A20" s="89">
        <v>20</v>
      </c>
      <c r="B20" s="99">
        <v>1.0254629629629629E-2</v>
      </c>
      <c r="C20" s="90">
        <v>1.2395833333333333E-2</v>
      </c>
      <c r="D20" s="90">
        <v>1.3333333333333334E-2</v>
      </c>
      <c r="E20" s="90">
        <v>1.6689814814814814E-2</v>
      </c>
      <c r="F20" s="90">
        <v>1.6805555555555556E-2</v>
      </c>
      <c r="G20" s="90">
        <v>2.1064814814814814E-2</v>
      </c>
      <c r="H20" s="90">
        <v>2.539351851851852E-2</v>
      </c>
      <c r="I20" s="90">
        <v>3.2129629629629633E-2</v>
      </c>
      <c r="J20" s="90">
        <v>3.4270833333333334E-2</v>
      </c>
      <c r="K20" s="90">
        <v>4.2824074074074077E-2</v>
      </c>
      <c r="L20" s="90">
        <v>4.5624999999999999E-2</v>
      </c>
      <c r="M20" s="90">
        <v>5.3993055555555558E-2</v>
      </c>
      <c r="N20" s="90">
        <v>6.5509259259259253E-2</v>
      </c>
      <c r="O20" s="90">
        <v>9.4039351851851846E-2</v>
      </c>
      <c r="P20" s="90">
        <v>0.1136574074074074</v>
      </c>
      <c r="Q20" s="90">
        <v>0.20555555555555555</v>
      </c>
      <c r="R20" s="90">
        <v>0.27304398148148146</v>
      </c>
      <c r="S20" s="90">
        <v>0.45949074074074076</v>
      </c>
      <c r="T20" s="90">
        <v>0.50347222222222221</v>
      </c>
      <c r="U20" s="91">
        <v>0.66666666666666663</v>
      </c>
    </row>
    <row r="21" spans="1:21" x14ac:dyDescent="0.25">
      <c r="A21" s="79">
        <v>21</v>
      </c>
      <c r="B21" s="98">
        <v>1.0254629629629629E-2</v>
      </c>
      <c r="C21" s="82">
        <v>1.2395833333333333E-2</v>
      </c>
      <c r="D21" s="87">
        <v>1.3333333333333334E-2</v>
      </c>
      <c r="E21" s="87">
        <v>1.6689814814814814E-2</v>
      </c>
      <c r="F21" s="87">
        <v>1.6805555555555556E-2</v>
      </c>
      <c r="G21" s="87">
        <v>2.1064814814814814E-2</v>
      </c>
      <c r="H21" s="87">
        <v>2.539351851851852E-2</v>
      </c>
      <c r="I21" s="87">
        <v>3.1944444444444442E-2</v>
      </c>
      <c r="J21" s="87">
        <v>3.4270833333333334E-2</v>
      </c>
      <c r="K21" s="87">
        <v>4.2824074074074077E-2</v>
      </c>
      <c r="L21" s="87">
        <v>4.5358796296296293E-2</v>
      </c>
      <c r="M21" s="87">
        <v>5.3993055555555558E-2</v>
      </c>
      <c r="N21" s="87">
        <v>6.5509259259259253E-2</v>
      </c>
      <c r="O21" s="87">
        <v>9.4039351851851846E-2</v>
      </c>
      <c r="P21" s="87">
        <v>0.1136574074074074</v>
      </c>
      <c r="Q21" s="87">
        <v>0.20555555555555555</v>
      </c>
      <c r="R21" s="87">
        <v>0.27304398148148146</v>
      </c>
      <c r="S21" s="87">
        <v>0.45949074074074076</v>
      </c>
      <c r="T21" s="87">
        <v>0.50347222222222221</v>
      </c>
      <c r="U21" s="88">
        <v>0.66666666666666663</v>
      </c>
    </row>
    <row r="22" spans="1:21" x14ac:dyDescent="0.25">
      <c r="A22" s="79">
        <v>22</v>
      </c>
      <c r="B22" s="98">
        <v>1.0254629629629629E-2</v>
      </c>
      <c r="C22" s="82">
        <v>1.2395833333333333E-2</v>
      </c>
      <c r="D22" s="87">
        <v>1.3333333333333334E-2</v>
      </c>
      <c r="E22" s="87">
        <v>1.6689814814814814E-2</v>
      </c>
      <c r="F22" s="87">
        <v>1.6805555555555556E-2</v>
      </c>
      <c r="G22" s="87">
        <v>2.1064814814814814E-2</v>
      </c>
      <c r="H22" s="87">
        <v>2.539351851851852E-2</v>
      </c>
      <c r="I22" s="87">
        <v>3.1886574074074074E-2</v>
      </c>
      <c r="J22" s="87">
        <v>3.4270833333333334E-2</v>
      </c>
      <c r="K22" s="87">
        <v>4.2824074074074077E-2</v>
      </c>
      <c r="L22" s="87">
        <v>4.5277777777777778E-2</v>
      </c>
      <c r="M22" s="87">
        <v>5.3993055555555558E-2</v>
      </c>
      <c r="N22" s="87">
        <v>6.5509259259259253E-2</v>
      </c>
      <c r="O22" s="87">
        <v>9.4039351851851846E-2</v>
      </c>
      <c r="P22" s="87">
        <v>0.1136574074074074</v>
      </c>
      <c r="Q22" s="87">
        <v>0.20555555555555555</v>
      </c>
      <c r="R22" s="87">
        <v>0.27304398148148146</v>
      </c>
      <c r="S22" s="87">
        <v>0.45949074074074076</v>
      </c>
      <c r="T22" s="87">
        <v>0.50347222222222221</v>
      </c>
      <c r="U22" s="88">
        <v>0.66666666666666663</v>
      </c>
    </row>
    <row r="23" spans="1:21" x14ac:dyDescent="0.25">
      <c r="A23" s="79">
        <v>23</v>
      </c>
      <c r="B23" s="98">
        <v>1.0254629629629629E-2</v>
      </c>
      <c r="C23" s="82">
        <v>1.2395833333333333E-2</v>
      </c>
      <c r="D23" s="87">
        <v>1.3333333333333334E-2</v>
      </c>
      <c r="E23" s="87">
        <v>1.6689814814814814E-2</v>
      </c>
      <c r="F23" s="87">
        <v>1.6805555555555556E-2</v>
      </c>
      <c r="G23" s="87">
        <v>2.1064814814814814E-2</v>
      </c>
      <c r="H23" s="87">
        <v>2.539351851851852E-2</v>
      </c>
      <c r="I23" s="87">
        <v>3.1886574074074074E-2</v>
      </c>
      <c r="J23" s="87">
        <v>3.4270833333333334E-2</v>
      </c>
      <c r="K23" s="87">
        <v>4.2824074074074077E-2</v>
      </c>
      <c r="L23" s="87">
        <v>4.5277777777777778E-2</v>
      </c>
      <c r="M23" s="87">
        <v>5.3993055555555558E-2</v>
      </c>
      <c r="N23" s="87">
        <v>6.5509259259259253E-2</v>
      </c>
      <c r="O23" s="87">
        <v>9.4039351851851846E-2</v>
      </c>
      <c r="P23" s="87">
        <v>0.1136574074074074</v>
      </c>
      <c r="Q23" s="87">
        <v>0.20555555555555555</v>
      </c>
      <c r="R23" s="87">
        <v>0.27304398148148146</v>
      </c>
      <c r="S23" s="87">
        <v>0.45949074074074076</v>
      </c>
      <c r="T23" s="87">
        <v>0.50347222222222221</v>
      </c>
      <c r="U23" s="88">
        <v>0.66666666666666663</v>
      </c>
    </row>
    <row r="24" spans="1:21" x14ac:dyDescent="0.25">
      <c r="A24" s="79">
        <v>24</v>
      </c>
      <c r="B24" s="98">
        <v>1.0254629629629629E-2</v>
      </c>
      <c r="C24" s="82">
        <v>1.2395833333333333E-2</v>
      </c>
      <c r="D24" s="87">
        <v>1.3333333333333334E-2</v>
      </c>
      <c r="E24" s="87">
        <v>1.6689814814814814E-2</v>
      </c>
      <c r="F24" s="87">
        <v>1.6805555555555556E-2</v>
      </c>
      <c r="G24" s="87">
        <v>2.1064814814814814E-2</v>
      </c>
      <c r="H24" s="87">
        <v>2.539351851851852E-2</v>
      </c>
      <c r="I24" s="87">
        <v>3.1886574074074074E-2</v>
      </c>
      <c r="J24" s="87">
        <v>3.4270833333333334E-2</v>
      </c>
      <c r="K24" s="87">
        <v>4.2824074074074077E-2</v>
      </c>
      <c r="L24" s="87">
        <v>4.5277777777777778E-2</v>
      </c>
      <c r="M24" s="87">
        <v>5.3993055555555558E-2</v>
      </c>
      <c r="N24" s="87">
        <v>6.5509259259259253E-2</v>
      </c>
      <c r="O24" s="87">
        <v>9.4039351851851846E-2</v>
      </c>
      <c r="P24" s="87">
        <v>0.1136574074074074</v>
      </c>
      <c r="Q24" s="87">
        <v>0.20555555555555555</v>
      </c>
      <c r="R24" s="87">
        <v>0.27304398148148146</v>
      </c>
      <c r="S24" s="87">
        <v>0.45949074074074076</v>
      </c>
      <c r="T24" s="87">
        <v>0.50347222222222221</v>
      </c>
      <c r="U24" s="88">
        <v>0.66666666666666663</v>
      </c>
    </row>
    <row r="25" spans="1:21" x14ac:dyDescent="0.25">
      <c r="A25" s="89">
        <v>25</v>
      </c>
      <c r="B25" s="99">
        <v>1.0254629629629629E-2</v>
      </c>
      <c r="C25" s="90">
        <v>1.2395833333333333E-2</v>
      </c>
      <c r="D25" s="90">
        <v>1.3333333333333334E-2</v>
      </c>
      <c r="E25" s="90">
        <v>1.6689814814814814E-2</v>
      </c>
      <c r="F25" s="90">
        <v>1.6805555555555556E-2</v>
      </c>
      <c r="G25" s="90">
        <v>2.1064814814814814E-2</v>
      </c>
      <c r="H25" s="90">
        <v>2.539351851851852E-2</v>
      </c>
      <c r="I25" s="90">
        <v>3.1886574074074074E-2</v>
      </c>
      <c r="J25" s="90">
        <v>3.4270833333333334E-2</v>
      </c>
      <c r="K25" s="90">
        <v>4.2824074074074077E-2</v>
      </c>
      <c r="L25" s="90">
        <v>4.5277777777777778E-2</v>
      </c>
      <c r="M25" s="90">
        <v>5.3993055555555558E-2</v>
      </c>
      <c r="N25" s="90">
        <v>6.5509259259259253E-2</v>
      </c>
      <c r="O25" s="90">
        <v>9.4039351851851846E-2</v>
      </c>
      <c r="P25" s="90">
        <v>0.1136574074074074</v>
      </c>
      <c r="Q25" s="90">
        <v>0.20555555555555555</v>
      </c>
      <c r="R25" s="90">
        <v>0.27304398148148146</v>
      </c>
      <c r="S25" s="90">
        <v>0.45949074074074076</v>
      </c>
      <c r="T25" s="90">
        <v>0.50347222222222221</v>
      </c>
      <c r="U25" s="91">
        <v>0.66666666666666663</v>
      </c>
    </row>
    <row r="26" spans="1:21" x14ac:dyDescent="0.25">
      <c r="A26" s="79">
        <v>26</v>
      </c>
      <c r="B26" s="98">
        <v>1.0254629629629629E-2</v>
      </c>
      <c r="C26" s="82">
        <v>1.2395833333333333E-2</v>
      </c>
      <c r="D26" s="87">
        <v>1.3333333333333334E-2</v>
      </c>
      <c r="E26" s="87">
        <v>1.6689814814814814E-2</v>
      </c>
      <c r="F26" s="87">
        <v>1.6805555555555556E-2</v>
      </c>
      <c r="G26" s="87">
        <v>2.1064814814814814E-2</v>
      </c>
      <c r="H26" s="87">
        <v>2.539351851851852E-2</v>
      </c>
      <c r="I26" s="87">
        <v>3.1886574074074074E-2</v>
      </c>
      <c r="J26" s="87">
        <v>3.4270833333333334E-2</v>
      </c>
      <c r="K26" s="87">
        <v>4.2824074074074077E-2</v>
      </c>
      <c r="L26" s="87">
        <v>4.5277777777777778E-2</v>
      </c>
      <c r="M26" s="87">
        <v>5.3993055555555558E-2</v>
      </c>
      <c r="N26" s="87">
        <v>6.5509259259259253E-2</v>
      </c>
      <c r="O26" s="87">
        <v>9.4039351851851846E-2</v>
      </c>
      <c r="P26" s="87">
        <v>0.1136574074074074</v>
      </c>
      <c r="Q26" s="87">
        <v>0.20555555555555555</v>
      </c>
      <c r="R26" s="87">
        <v>0.27304398148148146</v>
      </c>
      <c r="S26" s="87">
        <v>0.45949074074074076</v>
      </c>
      <c r="T26" s="87">
        <v>0.50347222222222221</v>
      </c>
      <c r="U26" s="88">
        <v>0.66666666666666663</v>
      </c>
    </row>
    <row r="27" spans="1:21" x14ac:dyDescent="0.25">
      <c r="A27" s="79">
        <v>27</v>
      </c>
      <c r="B27" s="98">
        <v>1.0254629629629629E-2</v>
      </c>
      <c r="C27" s="82">
        <v>1.2395833333333333E-2</v>
      </c>
      <c r="D27" s="87">
        <v>1.3333333333333334E-2</v>
      </c>
      <c r="E27" s="87">
        <v>1.6689814814814814E-2</v>
      </c>
      <c r="F27" s="87">
        <v>1.6805555555555556E-2</v>
      </c>
      <c r="G27" s="87">
        <v>2.1064814814814814E-2</v>
      </c>
      <c r="H27" s="87">
        <v>2.539351851851852E-2</v>
      </c>
      <c r="I27" s="87">
        <v>3.1886574074074074E-2</v>
      </c>
      <c r="J27" s="87">
        <v>3.4270833333333334E-2</v>
      </c>
      <c r="K27" s="87">
        <v>4.2824074074074077E-2</v>
      </c>
      <c r="L27" s="87">
        <v>4.5277777777777778E-2</v>
      </c>
      <c r="M27" s="87">
        <v>5.3993055555555558E-2</v>
      </c>
      <c r="N27" s="87">
        <v>6.5509259259259253E-2</v>
      </c>
      <c r="O27" s="87">
        <v>9.4039351851851846E-2</v>
      </c>
      <c r="P27" s="87">
        <v>0.1136574074074074</v>
      </c>
      <c r="Q27" s="87">
        <v>0.20555555555555555</v>
      </c>
      <c r="R27" s="87">
        <v>0.27304398148148146</v>
      </c>
      <c r="S27" s="87">
        <v>0.45949074074074076</v>
      </c>
      <c r="T27" s="87">
        <v>0.50347222222222221</v>
      </c>
      <c r="U27" s="88">
        <v>0.66666666666666663</v>
      </c>
    </row>
    <row r="28" spans="1:21" x14ac:dyDescent="0.25">
      <c r="A28" s="79">
        <v>28</v>
      </c>
      <c r="B28" s="98">
        <v>1.0254629629629629E-2</v>
      </c>
      <c r="C28" s="82">
        <v>1.2395833333333333E-2</v>
      </c>
      <c r="D28" s="87">
        <v>1.3333333333333334E-2</v>
      </c>
      <c r="E28" s="87">
        <v>1.6689814814814814E-2</v>
      </c>
      <c r="F28" s="87">
        <v>1.6805555555555556E-2</v>
      </c>
      <c r="G28" s="87">
        <v>2.1064814814814814E-2</v>
      </c>
      <c r="H28" s="87">
        <v>2.539351851851852E-2</v>
      </c>
      <c r="I28" s="87">
        <v>3.1886574074074074E-2</v>
      </c>
      <c r="J28" s="87">
        <v>3.4270833333333334E-2</v>
      </c>
      <c r="K28" s="87">
        <v>4.2824074074074077E-2</v>
      </c>
      <c r="L28" s="87">
        <v>4.5277777777777778E-2</v>
      </c>
      <c r="M28" s="87">
        <v>5.3993055555555558E-2</v>
      </c>
      <c r="N28" s="87">
        <v>6.5509259259259253E-2</v>
      </c>
      <c r="O28" s="87">
        <v>9.4039351851851846E-2</v>
      </c>
      <c r="P28" s="87">
        <v>0.1136574074074074</v>
      </c>
      <c r="Q28" s="87">
        <v>0.20555555555555555</v>
      </c>
      <c r="R28" s="87">
        <v>0.27304398148148146</v>
      </c>
      <c r="S28" s="87">
        <v>0.45949074074074076</v>
      </c>
      <c r="T28" s="87">
        <v>0.50347222222222221</v>
      </c>
      <c r="U28" s="88">
        <v>0.66666666666666663</v>
      </c>
    </row>
    <row r="29" spans="1:21" x14ac:dyDescent="0.25">
      <c r="A29" s="79">
        <v>29</v>
      </c>
      <c r="B29" s="98">
        <v>1.0254629629629629E-2</v>
      </c>
      <c r="C29" s="82">
        <v>1.2395833333333333E-2</v>
      </c>
      <c r="D29" s="87">
        <v>1.3333333333333334E-2</v>
      </c>
      <c r="E29" s="87">
        <v>1.6689814814814814E-2</v>
      </c>
      <c r="F29" s="87">
        <v>1.6805555555555556E-2</v>
      </c>
      <c r="G29" s="87">
        <v>2.1064814814814814E-2</v>
      </c>
      <c r="H29" s="87">
        <v>2.539351851851852E-2</v>
      </c>
      <c r="I29" s="87">
        <v>3.1886574074074074E-2</v>
      </c>
      <c r="J29" s="87">
        <v>3.4270833333333334E-2</v>
      </c>
      <c r="K29" s="87">
        <v>4.2824074074074077E-2</v>
      </c>
      <c r="L29" s="87">
        <v>4.5277777777777778E-2</v>
      </c>
      <c r="M29" s="87">
        <v>5.3993055555555558E-2</v>
      </c>
      <c r="N29" s="87">
        <v>6.5509259259259253E-2</v>
      </c>
      <c r="O29" s="87">
        <v>9.4039351851851846E-2</v>
      </c>
      <c r="P29" s="87">
        <v>0.1136574074074074</v>
      </c>
      <c r="Q29" s="87">
        <v>0.20555555555555555</v>
      </c>
      <c r="R29" s="87">
        <v>0.27304398148148146</v>
      </c>
      <c r="S29" s="87">
        <v>0.45949074074074076</v>
      </c>
      <c r="T29" s="87">
        <v>0.50347222222222221</v>
      </c>
      <c r="U29" s="88">
        <v>0.66666666666666663</v>
      </c>
    </row>
    <row r="30" spans="1:21" x14ac:dyDescent="0.25">
      <c r="A30" s="89">
        <v>30</v>
      </c>
      <c r="B30" s="99">
        <v>1.0254629629629629E-2</v>
      </c>
      <c r="C30" s="90">
        <v>1.2395833333333333E-2</v>
      </c>
      <c r="D30" s="90">
        <v>1.3333333333333334E-2</v>
      </c>
      <c r="E30" s="90">
        <v>1.6689814814814814E-2</v>
      </c>
      <c r="F30" s="90">
        <v>1.6805555555555556E-2</v>
      </c>
      <c r="G30" s="90">
        <v>2.1064814814814814E-2</v>
      </c>
      <c r="H30" s="90">
        <v>2.539351851851852E-2</v>
      </c>
      <c r="I30" s="90">
        <v>3.1898148148148148E-2</v>
      </c>
      <c r="J30" s="90">
        <v>3.4282407407407407E-2</v>
      </c>
      <c r="K30" s="90">
        <v>4.283564814814815E-2</v>
      </c>
      <c r="L30" s="90">
        <v>4.5289351851851851E-2</v>
      </c>
      <c r="M30" s="90">
        <v>5.4004629629629632E-2</v>
      </c>
      <c r="N30" s="90">
        <v>6.5509259259259253E-2</v>
      </c>
      <c r="O30" s="90">
        <v>9.4039351851851846E-2</v>
      </c>
      <c r="P30" s="90">
        <v>0.1136574074074074</v>
      </c>
      <c r="Q30" s="90">
        <v>0.20555555555555555</v>
      </c>
      <c r="R30" s="90">
        <v>0.27304398148148146</v>
      </c>
      <c r="S30" s="90">
        <v>0.45949074074074076</v>
      </c>
      <c r="T30" s="90">
        <v>0.50347222222222221</v>
      </c>
      <c r="U30" s="91">
        <v>0.66666666666666663</v>
      </c>
    </row>
    <row r="31" spans="1:21" x14ac:dyDescent="0.25">
      <c r="A31" s="79">
        <v>31</v>
      </c>
      <c r="B31" s="98">
        <v>1.0254629629629629E-2</v>
      </c>
      <c r="C31" s="82">
        <v>1.2395833333333333E-2</v>
      </c>
      <c r="D31" s="87">
        <v>1.3333333333333334E-2</v>
      </c>
      <c r="E31" s="87">
        <v>1.6689814814814814E-2</v>
      </c>
      <c r="F31" s="87">
        <v>1.6805555555555556E-2</v>
      </c>
      <c r="G31" s="87">
        <v>2.1064814814814814E-2</v>
      </c>
      <c r="H31" s="87">
        <v>2.539351851851852E-2</v>
      </c>
      <c r="I31" s="87">
        <v>3.1921296296296295E-2</v>
      </c>
      <c r="J31" s="87">
        <v>3.4305555555555554E-2</v>
      </c>
      <c r="K31" s="87">
        <v>4.2870370370370371E-2</v>
      </c>
      <c r="L31" s="87">
        <v>4.5324074074074072E-2</v>
      </c>
      <c r="M31" s="87">
        <v>5.4050925925925926E-2</v>
      </c>
      <c r="N31" s="87">
        <v>6.5520833333333334E-2</v>
      </c>
      <c r="O31" s="87">
        <v>9.4062499999999993E-2</v>
      </c>
      <c r="P31" s="87">
        <v>0.11368055555555556</v>
      </c>
      <c r="Q31" s="87">
        <v>0.20560185185185184</v>
      </c>
      <c r="R31" s="87">
        <v>0.27310185185185187</v>
      </c>
      <c r="S31" s="87">
        <v>0.45958333333333334</v>
      </c>
      <c r="T31" s="87">
        <v>0.50357638888888889</v>
      </c>
      <c r="U31" s="88">
        <v>0.66680555555555554</v>
      </c>
    </row>
    <row r="32" spans="1:21" x14ac:dyDescent="0.25">
      <c r="A32" s="79">
        <v>32</v>
      </c>
      <c r="B32" s="98">
        <v>1.0266203703703704E-2</v>
      </c>
      <c r="C32" s="82">
        <v>1.2407407407407407E-2</v>
      </c>
      <c r="D32" s="87">
        <v>1.3344907407407408E-2</v>
      </c>
      <c r="E32" s="87">
        <v>1.6701388888888891E-2</v>
      </c>
      <c r="F32" s="87">
        <v>1.681712962962963E-2</v>
      </c>
      <c r="G32" s="87">
        <v>2.1087962962962965E-2</v>
      </c>
      <c r="H32" s="87">
        <v>2.5416666666666667E-2</v>
      </c>
      <c r="I32" s="87">
        <v>3.1967592592592596E-2</v>
      </c>
      <c r="J32" s="87">
        <v>3.4351851851851849E-2</v>
      </c>
      <c r="K32" s="87">
        <v>4.2928240740740739E-2</v>
      </c>
      <c r="L32" s="87">
        <v>4.5393518518518521E-2</v>
      </c>
      <c r="M32" s="87">
        <v>5.4131944444444448E-2</v>
      </c>
      <c r="N32" s="87">
        <v>6.5578703703703708E-2</v>
      </c>
      <c r="O32" s="87">
        <v>9.4143518518518515E-2</v>
      </c>
      <c r="P32" s="87">
        <v>0.11378472222222222</v>
      </c>
      <c r="Q32" s="87">
        <v>0.20578703703703705</v>
      </c>
      <c r="R32" s="87">
        <v>0.27334490740740741</v>
      </c>
      <c r="S32" s="87">
        <v>0.46</v>
      </c>
      <c r="T32" s="87">
        <v>0.50402777777777774</v>
      </c>
      <c r="U32" s="88">
        <v>0.6673958333333333</v>
      </c>
    </row>
    <row r="33" spans="1:21" x14ac:dyDescent="0.25">
      <c r="A33" s="79">
        <v>33</v>
      </c>
      <c r="B33" s="98">
        <v>1.0277777777777778E-2</v>
      </c>
      <c r="C33" s="82">
        <v>1.2418981481481482E-2</v>
      </c>
      <c r="D33" s="87">
        <v>1.3368055555555555E-2</v>
      </c>
      <c r="E33" s="87">
        <v>1.6724537037037038E-2</v>
      </c>
      <c r="F33" s="87">
        <v>1.6840277777777777E-2</v>
      </c>
      <c r="G33" s="87">
        <v>2.1122685185185185E-2</v>
      </c>
      <c r="H33" s="87">
        <v>2.5451388888888888E-2</v>
      </c>
      <c r="I33" s="87">
        <v>3.2025462962962964E-2</v>
      </c>
      <c r="J33" s="87">
        <v>3.4421296296296297E-2</v>
      </c>
      <c r="K33" s="87">
        <v>4.3009259259259261E-2</v>
      </c>
      <c r="L33" s="87">
        <v>4.5474537037037036E-2</v>
      </c>
      <c r="M33" s="87">
        <v>5.423611111111111E-2</v>
      </c>
      <c r="N33" s="87">
        <v>6.5671296296296297E-2</v>
      </c>
      <c r="O33" s="87">
        <v>9.4282407407407412E-2</v>
      </c>
      <c r="P33" s="87">
        <v>0.11395833333333333</v>
      </c>
      <c r="Q33" s="87">
        <v>0.20608796296296297</v>
      </c>
      <c r="R33" s="87">
        <v>0.27374999999999999</v>
      </c>
      <c r="S33" s="87">
        <v>0.46068287037037037</v>
      </c>
      <c r="T33" s="87">
        <v>0.5047800925925926</v>
      </c>
      <c r="U33" s="88">
        <v>0.66840277777777779</v>
      </c>
    </row>
    <row r="34" spans="1:21" x14ac:dyDescent="0.25">
      <c r="A34" s="79">
        <v>34</v>
      </c>
      <c r="B34" s="98">
        <v>1.0300925925925925E-2</v>
      </c>
      <c r="C34" s="82">
        <v>1.2453703703703703E-2</v>
      </c>
      <c r="D34" s="87">
        <v>1.3391203703703704E-2</v>
      </c>
      <c r="E34" s="87">
        <v>1.6759259259259258E-2</v>
      </c>
      <c r="F34" s="87">
        <v>1.6875000000000001E-2</v>
      </c>
      <c r="G34" s="87">
        <v>2.1157407407407406E-2</v>
      </c>
      <c r="H34" s="87">
        <v>2.5509259259259259E-2</v>
      </c>
      <c r="I34" s="87">
        <v>3.2106481481481479E-2</v>
      </c>
      <c r="J34" s="87">
        <v>3.4513888888888886E-2</v>
      </c>
      <c r="K34" s="87">
        <v>4.3124999999999997E-2</v>
      </c>
      <c r="L34" s="87">
        <v>4.5590277777777778E-2</v>
      </c>
      <c r="M34" s="87">
        <v>5.4375E-2</v>
      </c>
      <c r="N34" s="87">
        <v>6.581018518518518E-2</v>
      </c>
      <c r="O34" s="87">
        <v>9.447916666666667E-2</v>
      </c>
      <c r="P34" s="87">
        <v>0.11418981481481481</v>
      </c>
      <c r="Q34" s="87">
        <v>0.20652777777777778</v>
      </c>
      <c r="R34" s="87">
        <v>0.27432870370370371</v>
      </c>
      <c r="S34" s="87">
        <v>0.46165509259259258</v>
      </c>
      <c r="T34" s="87">
        <v>0.5058449074074074</v>
      </c>
      <c r="U34" s="88">
        <v>0.66981481481481486</v>
      </c>
    </row>
    <row r="35" spans="1:21" x14ac:dyDescent="0.25">
      <c r="A35" s="89">
        <v>35</v>
      </c>
      <c r="B35" s="99">
        <v>1.0324074074074074E-2</v>
      </c>
      <c r="C35" s="90">
        <v>1.2476851851851852E-2</v>
      </c>
      <c r="D35" s="90">
        <v>1.3425925925925926E-2</v>
      </c>
      <c r="E35" s="90">
        <v>1.6805555555555556E-2</v>
      </c>
      <c r="F35" s="90">
        <v>1.6921296296296295E-2</v>
      </c>
      <c r="G35" s="90">
        <v>2.1215277777777777E-2</v>
      </c>
      <c r="H35" s="90">
        <v>2.5567129629629631E-2</v>
      </c>
      <c r="I35" s="90">
        <v>3.2210648148148148E-2</v>
      </c>
      <c r="J35" s="90">
        <v>3.4618055555555555E-2</v>
      </c>
      <c r="K35" s="90">
        <v>4.3252314814814813E-2</v>
      </c>
      <c r="L35" s="90">
        <v>4.5729166666666668E-2</v>
      </c>
      <c r="M35" s="90">
        <v>5.454861111111111E-2</v>
      </c>
      <c r="N35" s="90">
        <v>6.598379629629629E-2</v>
      </c>
      <c r="O35" s="90">
        <v>9.4745370370370369E-2</v>
      </c>
      <c r="P35" s="90">
        <v>0.11450231481481482</v>
      </c>
      <c r="Q35" s="90">
        <v>0.20708333333333334</v>
      </c>
      <c r="R35" s="90">
        <v>0.27508101851851852</v>
      </c>
      <c r="S35" s="90">
        <v>0.46291666666666664</v>
      </c>
      <c r="T35" s="90">
        <v>0.50722222222222224</v>
      </c>
      <c r="U35" s="91">
        <v>0.67163194444444441</v>
      </c>
    </row>
    <row r="36" spans="1:21" x14ac:dyDescent="0.25">
      <c r="A36" s="79">
        <v>36</v>
      </c>
      <c r="B36" s="98">
        <v>1.0347222222222223E-2</v>
      </c>
      <c r="C36" s="82">
        <v>1.2511574074074074E-2</v>
      </c>
      <c r="D36" s="87">
        <v>1.3460648148148149E-2</v>
      </c>
      <c r="E36" s="87">
        <v>1.6863425925925928E-2</v>
      </c>
      <c r="F36" s="87">
        <v>1.6979166666666667E-2</v>
      </c>
      <c r="G36" s="87">
        <v>2.1284722222222222E-2</v>
      </c>
      <c r="H36" s="87">
        <v>2.5659722222222223E-2</v>
      </c>
      <c r="I36" s="87">
        <v>3.2326388888888891E-2</v>
      </c>
      <c r="J36" s="87">
        <v>3.4745370370370371E-2</v>
      </c>
      <c r="K36" s="87">
        <v>4.341435185185185E-2</v>
      </c>
      <c r="L36" s="87">
        <v>4.5902777777777778E-2</v>
      </c>
      <c r="M36" s="87">
        <v>5.4745370370370368E-2</v>
      </c>
      <c r="N36" s="87">
        <v>6.6203703703703709E-2</v>
      </c>
      <c r="O36" s="87">
        <v>9.5057870370370376E-2</v>
      </c>
      <c r="P36" s="87">
        <v>0.11488425925925926</v>
      </c>
      <c r="Q36" s="87">
        <v>0.20777777777777778</v>
      </c>
      <c r="R36" s="87">
        <v>0.27599537037037036</v>
      </c>
      <c r="S36" s="87">
        <v>0.46445601851851853</v>
      </c>
      <c r="T36" s="87">
        <v>0.50891203703703702</v>
      </c>
      <c r="U36" s="88">
        <v>0.67387731481481483</v>
      </c>
    </row>
    <row r="37" spans="1:21" x14ac:dyDescent="0.25">
      <c r="A37" s="79">
        <v>37</v>
      </c>
      <c r="B37" s="98">
        <v>1.0393518518518519E-2</v>
      </c>
      <c r="C37" s="82">
        <v>1.255787037037037E-2</v>
      </c>
      <c r="D37" s="87">
        <v>1.3518518518518518E-2</v>
      </c>
      <c r="E37" s="87">
        <v>1.6921296296296295E-2</v>
      </c>
      <c r="F37" s="87">
        <v>1.7037037037037038E-2</v>
      </c>
      <c r="G37" s="87">
        <v>2.1365740740740741E-2</v>
      </c>
      <c r="H37" s="87">
        <v>2.5752314814814815E-2</v>
      </c>
      <c r="I37" s="87">
        <v>3.246527777777778E-2</v>
      </c>
      <c r="J37" s="87">
        <v>3.4884259259259261E-2</v>
      </c>
      <c r="K37" s="87">
        <v>4.3599537037037034E-2</v>
      </c>
      <c r="L37" s="87">
        <v>4.6087962962962963E-2</v>
      </c>
      <c r="M37" s="87">
        <v>5.4976851851851853E-2</v>
      </c>
      <c r="N37" s="87">
        <v>6.6458333333333328E-2</v>
      </c>
      <c r="O37" s="87">
        <v>9.5428240740740744E-2</v>
      </c>
      <c r="P37" s="87">
        <v>0.11533564814814815</v>
      </c>
      <c r="Q37" s="87">
        <v>0.20859953703703704</v>
      </c>
      <c r="R37" s="87">
        <v>0.27709490740740739</v>
      </c>
      <c r="S37" s="87">
        <v>0.46629629629629632</v>
      </c>
      <c r="T37" s="87">
        <v>0.51093750000000004</v>
      </c>
      <c r="U37" s="88">
        <v>0.67653935185185188</v>
      </c>
    </row>
    <row r="38" spans="1:21" x14ac:dyDescent="0.25">
      <c r="A38" s="79">
        <v>38</v>
      </c>
      <c r="B38" s="98">
        <v>1.0428240740740741E-2</v>
      </c>
      <c r="C38" s="82">
        <v>1.2615740740740742E-2</v>
      </c>
      <c r="D38" s="87">
        <v>1.3564814814814814E-2</v>
      </c>
      <c r="E38" s="87">
        <v>1.699074074074074E-2</v>
      </c>
      <c r="F38" s="87">
        <v>1.7106481481481483E-2</v>
      </c>
      <c r="G38" s="87">
        <v>2.1458333333333333E-2</v>
      </c>
      <c r="H38" s="87">
        <v>2.5868055555555554E-2</v>
      </c>
      <c r="I38" s="87">
        <v>3.2615740740740744E-2</v>
      </c>
      <c r="J38" s="87">
        <v>3.5057870370370371E-2</v>
      </c>
      <c r="K38" s="87">
        <v>4.3807870370370372E-2</v>
      </c>
      <c r="L38" s="87">
        <v>4.6319444444444448E-2</v>
      </c>
      <c r="M38" s="87">
        <v>5.5243055555555552E-2</v>
      </c>
      <c r="N38" s="87">
        <v>6.6759259259259254E-2</v>
      </c>
      <c r="O38" s="87">
        <v>9.5879629629629634E-2</v>
      </c>
      <c r="P38" s="87">
        <v>0.11587962962962962</v>
      </c>
      <c r="Q38" s="87">
        <v>0.20958333333333334</v>
      </c>
      <c r="R38" s="87">
        <v>0.27839120370370368</v>
      </c>
      <c r="S38" s="87">
        <v>0.46848379629629627</v>
      </c>
      <c r="T38" s="87">
        <v>0.51333333333333331</v>
      </c>
      <c r="U38" s="88">
        <v>0.67972222222222223</v>
      </c>
    </row>
    <row r="39" spans="1:21" x14ac:dyDescent="0.25">
      <c r="A39" s="79">
        <v>39</v>
      </c>
      <c r="B39" s="98">
        <v>1.0474537037037037E-2</v>
      </c>
      <c r="C39" s="82">
        <v>1.2673611111111111E-2</v>
      </c>
      <c r="D39" s="87">
        <v>1.3634259259259259E-2</v>
      </c>
      <c r="E39" s="87">
        <v>1.7071759259259259E-2</v>
      </c>
      <c r="F39" s="87">
        <v>1.7199074074074075E-2</v>
      </c>
      <c r="G39" s="87">
        <v>2.1562499999999998E-2</v>
      </c>
      <c r="H39" s="87">
        <v>2.599537037037037E-2</v>
      </c>
      <c r="I39" s="87">
        <v>3.2789351851851854E-2</v>
      </c>
      <c r="J39" s="87">
        <v>3.5243055555555555E-2</v>
      </c>
      <c r="K39" s="87">
        <v>4.403935185185185E-2</v>
      </c>
      <c r="L39" s="87">
        <v>4.65625E-2</v>
      </c>
      <c r="M39" s="87">
        <v>5.5543981481481479E-2</v>
      </c>
      <c r="N39" s="87">
        <v>6.7106481481481475E-2</v>
      </c>
      <c r="O39" s="87">
        <v>9.6377314814814818E-2</v>
      </c>
      <c r="P39" s="87">
        <v>0.11649305555555556</v>
      </c>
      <c r="Q39" s="87">
        <v>0.2106712962962963</v>
      </c>
      <c r="R39" s="87">
        <v>0.27984953703703702</v>
      </c>
      <c r="S39" s="87">
        <v>0.47093750000000001</v>
      </c>
      <c r="T39" s="87">
        <v>0.51600694444444439</v>
      </c>
      <c r="U39" s="88">
        <v>0.68327546296296293</v>
      </c>
    </row>
    <row r="40" spans="1:21" x14ac:dyDescent="0.25">
      <c r="A40" s="89">
        <v>40</v>
      </c>
      <c r="B40" s="99">
        <v>1.0532407407407407E-2</v>
      </c>
      <c r="C40" s="90">
        <v>1.2743055555555556E-2</v>
      </c>
      <c r="D40" s="90">
        <v>1.3703703703703704E-2</v>
      </c>
      <c r="E40" s="90">
        <v>1.7175925925925924E-2</v>
      </c>
      <c r="F40" s="90">
        <v>1.7291666666666667E-2</v>
      </c>
      <c r="G40" s="90">
        <v>2.1689814814814815E-2</v>
      </c>
      <c r="H40" s="90">
        <v>2.6145833333333333E-2</v>
      </c>
      <c r="I40" s="90">
        <v>3.2986111111111112E-2</v>
      </c>
      <c r="J40" s="90">
        <v>3.5451388888888886E-2</v>
      </c>
      <c r="K40" s="90">
        <v>4.4305555555555556E-2</v>
      </c>
      <c r="L40" s="90">
        <v>4.6840277777777779E-2</v>
      </c>
      <c r="M40" s="90">
        <v>5.5879629629629626E-2</v>
      </c>
      <c r="N40" s="90">
        <v>6.7488425925925924E-2</v>
      </c>
      <c r="O40" s="90">
        <v>9.6956018518518525E-2</v>
      </c>
      <c r="P40" s="90">
        <v>0.1171875</v>
      </c>
      <c r="Q40" s="90">
        <v>0.21193287037037037</v>
      </c>
      <c r="R40" s="90">
        <v>0.28151620370370373</v>
      </c>
      <c r="S40" s="90">
        <v>0.47375</v>
      </c>
      <c r="T40" s="90">
        <v>0.51909722222222221</v>
      </c>
      <c r="U40" s="91">
        <v>0.68736111111111109</v>
      </c>
    </row>
    <row r="41" spans="1:21" x14ac:dyDescent="0.25">
      <c r="A41" s="79">
        <v>41</v>
      </c>
      <c r="B41" s="98">
        <v>1.0590277777777778E-2</v>
      </c>
      <c r="C41" s="82">
        <v>1.2812499999999999E-2</v>
      </c>
      <c r="D41" s="87">
        <v>1.3796296296296296E-2</v>
      </c>
      <c r="E41" s="87">
        <v>1.7280092592592593E-2</v>
      </c>
      <c r="F41" s="87">
        <v>1.7395833333333333E-2</v>
      </c>
      <c r="G41" s="87">
        <v>2.1828703703703704E-2</v>
      </c>
      <c r="H41" s="87">
        <v>2.630787037037037E-2</v>
      </c>
      <c r="I41" s="87">
        <v>3.3206018518518517E-2</v>
      </c>
      <c r="J41" s="87">
        <v>3.5694444444444445E-2</v>
      </c>
      <c r="K41" s="87">
        <v>4.4594907407407409E-2</v>
      </c>
      <c r="L41" s="87">
        <v>4.715277777777778E-2</v>
      </c>
      <c r="M41" s="87">
        <v>5.6261574074074075E-2</v>
      </c>
      <c r="N41" s="87">
        <v>6.7939814814814814E-2</v>
      </c>
      <c r="O41" s="87">
        <v>9.7604166666666672E-2</v>
      </c>
      <c r="P41" s="87">
        <v>0.11796296296296296</v>
      </c>
      <c r="Q41" s="87">
        <v>0.21334490740740741</v>
      </c>
      <c r="R41" s="87">
        <v>0.28339120370370369</v>
      </c>
      <c r="S41" s="87">
        <v>0.47689814814814813</v>
      </c>
      <c r="T41" s="87">
        <v>0.52254629629629634</v>
      </c>
      <c r="U41" s="88">
        <v>0.69192129629629628</v>
      </c>
    </row>
    <row r="42" spans="1:21" x14ac:dyDescent="0.25">
      <c r="A42" s="79">
        <v>42</v>
      </c>
      <c r="B42" s="98">
        <v>1.0659722222222221E-2</v>
      </c>
      <c r="C42" s="82">
        <v>1.2905092592592593E-2</v>
      </c>
      <c r="D42" s="87">
        <v>1.3877314814814815E-2</v>
      </c>
      <c r="E42" s="87">
        <v>1.7395833333333333E-2</v>
      </c>
      <c r="F42" s="87">
        <v>1.7511574074074075E-2</v>
      </c>
      <c r="G42" s="87">
        <v>2.1979166666666668E-2</v>
      </c>
      <c r="H42" s="87">
        <v>2.6493055555555554E-2</v>
      </c>
      <c r="I42" s="87">
        <v>3.3449074074074076E-2</v>
      </c>
      <c r="J42" s="87">
        <v>3.5949074074074071E-2</v>
      </c>
      <c r="K42" s="87">
        <v>4.4918981481481483E-2</v>
      </c>
      <c r="L42" s="87">
        <v>4.7500000000000001E-2</v>
      </c>
      <c r="M42" s="87">
        <v>5.6666666666666664E-2</v>
      </c>
      <c r="N42" s="87">
        <v>6.8414351851851851E-2</v>
      </c>
      <c r="O42" s="87">
        <v>9.8321759259259262E-2</v>
      </c>
      <c r="P42" s="87">
        <v>0.11883101851851852</v>
      </c>
      <c r="Q42" s="87">
        <v>0.21490740740740741</v>
      </c>
      <c r="R42" s="87">
        <v>0.28546296296296297</v>
      </c>
      <c r="S42" s="87">
        <v>0.48038194444444443</v>
      </c>
      <c r="T42" s="87">
        <v>0.52636574074074072</v>
      </c>
      <c r="U42" s="88">
        <v>0.69699074074074074</v>
      </c>
    </row>
    <row r="43" spans="1:21" x14ac:dyDescent="0.25">
      <c r="A43" s="79">
        <v>43</v>
      </c>
      <c r="B43" s="98">
        <v>1.074074074074074E-2</v>
      </c>
      <c r="C43" s="82">
        <v>1.2997685185185185E-2</v>
      </c>
      <c r="D43" s="87">
        <v>1.3981481481481482E-2</v>
      </c>
      <c r="E43" s="87">
        <v>1.7523148148148149E-2</v>
      </c>
      <c r="F43" s="87">
        <v>1.7650462962962962E-2</v>
      </c>
      <c r="G43" s="87">
        <v>2.2141203703703705E-2</v>
      </c>
      <c r="H43" s="87">
        <v>2.6701388888888889E-2</v>
      </c>
      <c r="I43" s="87">
        <v>3.3715277777777775E-2</v>
      </c>
      <c r="J43" s="87">
        <v>3.6238425925925924E-2</v>
      </c>
      <c r="K43" s="87">
        <v>4.5277777777777778E-2</v>
      </c>
      <c r="L43" s="87">
        <v>4.7870370370370369E-2</v>
      </c>
      <c r="M43" s="87">
        <v>5.7118055555555554E-2</v>
      </c>
      <c r="N43" s="87">
        <v>6.895833333333333E-2</v>
      </c>
      <c r="O43" s="87">
        <v>9.9108796296296292E-2</v>
      </c>
      <c r="P43" s="87">
        <v>0.11978009259259259</v>
      </c>
      <c r="Q43" s="87">
        <v>0.21662037037037038</v>
      </c>
      <c r="R43" s="87">
        <v>0.28774305555555557</v>
      </c>
      <c r="S43" s="87">
        <v>0.48423611111111109</v>
      </c>
      <c r="T43" s="87">
        <v>0.53059027777777779</v>
      </c>
      <c r="U43" s="88">
        <v>0.70256944444444447</v>
      </c>
    </row>
    <row r="44" spans="1:21" x14ac:dyDescent="0.25">
      <c r="A44" s="79">
        <v>44</v>
      </c>
      <c r="B44" s="98">
        <v>1.0821759259259258E-2</v>
      </c>
      <c r="C44" s="82">
        <v>1.3101851851851852E-2</v>
      </c>
      <c r="D44" s="87">
        <v>1.4097222222222223E-2</v>
      </c>
      <c r="E44" s="87">
        <v>1.7662037037037039E-2</v>
      </c>
      <c r="F44" s="87">
        <v>1.7789351851851851E-2</v>
      </c>
      <c r="G44" s="87">
        <v>2.2326388888888889E-2</v>
      </c>
      <c r="H44" s="87">
        <v>2.6921296296296297E-2</v>
      </c>
      <c r="I44" s="87">
        <v>3.4004629629629628E-2</v>
      </c>
      <c r="J44" s="87">
        <v>3.6539351851851851E-2</v>
      </c>
      <c r="K44" s="87">
        <v>4.565972222222222E-2</v>
      </c>
      <c r="L44" s="87">
        <v>4.8275462962962964E-2</v>
      </c>
      <c r="M44" s="87">
        <v>5.7615740740740738E-2</v>
      </c>
      <c r="N44" s="87">
        <v>6.9537037037037036E-2</v>
      </c>
      <c r="O44" s="87">
        <v>9.9976851851851858E-2</v>
      </c>
      <c r="P44" s="87">
        <v>0.12083333333333333</v>
      </c>
      <c r="Q44" s="87">
        <v>0.21854166666666666</v>
      </c>
      <c r="R44" s="87">
        <v>0.29028935185185184</v>
      </c>
      <c r="S44" s="87">
        <v>0.48850694444444442</v>
      </c>
      <c r="T44" s="87">
        <v>0.5352662037037037</v>
      </c>
      <c r="U44" s="88">
        <v>0.70877314814814818</v>
      </c>
    </row>
    <row r="45" spans="1:21" x14ac:dyDescent="0.25">
      <c r="A45" s="89">
        <v>45</v>
      </c>
      <c r="B45" s="99">
        <v>1.0914351851851852E-2</v>
      </c>
      <c r="C45" s="90">
        <v>1.3206018518518518E-2</v>
      </c>
      <c r="D45" s="90">
        <v>1.4212962962962964E-2</v>
      </c>
      <c r="E45" s="90">
        <v>1.7824074074074076E-2</v>
      </c>
      <c r="F45" s="90">
        <v>1.7951388888888888E-2</v>
      </c>
      <c r="G45" s="90">
        <v>2.2534722222222223E-2</v>
      </c>
      <c r="H45" s="90">
        <v>2.7164351851851853E-2</v>
      </c>
      <c r="I45" s="90">
        <v>3.4317129629629628E-2</v>
      </c>
      <c r="J45" s="90">
        <v>3.6874999999999998E-2</v>
      </c>
      <c r="K45" s="90">
        <v>4.6076388888888889E-2</v>
      </c>
      <c r="L45" s="90">
        <v>4.8726851851851855E-2</v>
      </c>
      <c r="M45" s="90">
        <v>5.8159722222222224E-2</v>
      </c>
      <c r="N45" s="90">
        <v>7.0196759259259264E-2</v>
      </c>
      <c r="O45" s="90">
        <v>0.10092592592592593</v>
      </c>
      <c r="P45" s="90">
        <v>0.12197916666666667</v>
      </c>
      <c r="Q45" s="90">
        <v>0.22060185185185185</v>
      </c>
      <c r="R45" s="90">
        <v>0.29303240740740738</v>
      </c>
      <c r="S45" s="90">
        <v>0.49312499999999998</v>
      </c>
      <c r="T45" s="90">
        <v>0.54032407407407412</v>
      </c>
      <c r="U45" s="91">
        <v>0.71546296296296297</v>
      </c>
    </row>
    <row r="46" spans="1:21" x14ac:dyDescent="0.25">
      <c r="A46" s="79">
        <v>46</v>
      </c>
      <c r="B46" s="98">
        <v>1.1006944444444444E-2</v>
      </c>
      <c r="C46" s="82">
        <v>1.3333333333333334E-2</v>
      </c>
      <c r="D46" s="87">
        <v>1.4351851851851852E-2</v>
      </c>
      <c r="E46" s="87">
        <v>1.7997685185185186E-2</v>
      </c>
      <c r="F46" s="87">
        <v>1.8113425925925925E-2</v>
      </c>
      <c r="G46" s="87">
        <v>2.2754629629629628E-2</v>
      </c>
      <c r="H46" s="87">
        <v>2.7430555555555555E-2</v>
      </c>
      <c r="I46" s="87">
        <v>3.4652777777777775E-2</v>
      </c>
      <c r="J46" s="87">
        <v>3.7245370370370373E-2</v>
      </c>
      <c r="K46" s="87">
        <v>4.6539351851851853E-2</v>
      </c>
      <c r="L46" s="87">
        <v>4.9212962962962965E-2</v>
      </c>
      <c r="M46" s="87">
        <v>5.8738425925925923E-2</v>
      </c>
      <c r="N46" s="87">
        <v>7.0891203703703706E-2</v>
      </c>
      <c r="O46" s="87">
        <v>0.10195601851851852</v>
      </c>
      <c r="P46" s="87">
        <v>0.12322916666666667</v>
      </c>
      <c r="Q46" s="87">
        <v>0.22287037037037036</v>
      </c>
      <c r="R46" s="87">
        <v>0.29604166666666665</v>
      </c>
      <c r="S46" s="87">
        <v>0.49820601851851853</v>
      </c>
      <c r="T46" s="87">
        <v>0.5458912037037037</v>
      </c>
      <c r="U46" s="88">
        <v>0.72283564814814816</v>
      </c>
    </row>
    <row r="47" spans="1:21" x14ac:dyDescent="0.25">
      <c r="A47" s="79">
        <v>47</v>
      </c>
      <c r="B47" s="98">
        <v>1.1111111111111112E-2</v>
      </c>
      <c r="C47" s="82">
        <v>1.3460648148148149E-2</v>
      </c>
      <c r="D47" s="87">
        <v>1.4490740740740742E-2</v>
      </c>
      <c r="E47" s="87">
        <v>1.8171296296296297E-2</v>
      </c>
      <c r="F47" s="87">
        <v>1.8298611111111113E-2</v>
      </c>
      <c r="G47" s="87">
        <v>2.298611111111111E-2</v>
      </c>
      <c r="H47" s="87">
        <v>2.7719907407407408E-2</v>
      </c>
      <c r="I47" s="87">
        <v>3.502314814814815E-2</v>
      </c>
      <c r="J47" s="87">
        <v>3.7638888888888888E-2</v>
      </c>
      <c r="K47" s="87">
        <v>4.7037037037037037E-2</v>
      </c>
      <c r="L47" s="87">
        <v>4.9733796296296297E-2</v>
      </c>
      <c r="M47" s="87">
        <v>5.9374999999999997E-2</v>
      </c>
      <c r="N47" s="87">
        <v>7.165509259259259E-2</v>
      </c>
      <c r="O47" s="87">
        <v>0.10309027777777778</v>
      </c>
      <c r="P47" s="87">
        <v>0.1245949074074074</v>
      </c>
      <c r="Q47" s="87">
        <v>0.22533564814814816</v>
      </c>
      <c r="R47" s="87">
        <v>0.29932870370370368</v>
      </c>
      <c r="S47" s="87">
        <v>0.5037152777777778</v>
      </c>
      <c r="T47" s="87">
        <v>0.55193287037037042</v>
      </c>
      <c r="U47" s="88">
        <v>0.73083333333333333</v>
      </c>
    </row>
    <row r="48" spans="1:21" x14ac:dyDescent="0.25">
      <c r="A48" s="79">
        <v>48</v>
      </c>
      <c r="B48" s="98">
        <v>1.1226851851851852E-2</v>
      </c>
      <c r="C48" s="82">
        <v>1.3599537037037037E-2</v>
      </c>
      <c r="D48" s="87">
        <v>1.4641203703703703E-2</v>
      </c>
      <c r="E48" s="87">
        <v>1.8379629629629631E-2</v>
      </c>
      <c r="F48" s="87">
        <v>1.8506944444444444E-2</v>
      </c>
      <c r="G48" s="87">
        <v>2.3252314814814816E-2</v>
      </c>
      <c r="H48" s="87">
        <v>2.8032407407407409E-2</v>
      </c>
      <c r="I48" s="87">
        <v>3.5416666666666666E-2</v>
      </c>
      <c r="J48" s="87">
        <v>3.8067129629629631E-2</v>
      </c>
      <c r="K48" s="87">
        <v>4.7569444444444442E-2</v>
      </c>
      <c r="L48" s="87">
        <v>5.0289351851851849E-2</v>
      </c>
      <c r="M48" s="87">
        <v>6.0057870370370373E-2</v>
      </c>
      <c r="N48" s="87">
        <v>7.2476851851851848E-2</v>
      </c>
      <c r="O48" s="87">
        <v>0.10430555555555555</v>
      </c>
      <c r="P48" s="87">
        <v>0.12606481481481482</v>
      </c>
      <c r="Q48" s="87">
        <v>0.22798611111111111</v>
      </c>
      <c r="R48" s="87">
        <v>0.30284722222222221</v>
      </c>
      <c r="S48" s="87">
        <v>0.50964120370370369</v>
      </c>
      <c r="T48" s="87">
        <v>0.55842592592592588</v>
      </c>
      <c r="U48" s="88">
        <v>0.73942129629629627</v>
      </c>
    </row>
    <row r="49" spans="1:21" x14ac:dyDescent="0.25">
      <c r="A49" s="79">
        <v>49</v>
      </c>
      <c r="B49" s="98">
        <v>1.1354166666666667E-2</v>
      </c>
      <c r="C49" s="82">
        <v>1.375E-2</v>
      </c>
      <c r="D49" s="87">
        <v>1.480324074074074E-2</v>
      </c>
      <c r="E49" s="87">
        <v>1.8587962962962962E-2</v>
      </c>
      <c r="F49" s="87">
        <v>1.8715277777777779E-2</v>
      </c>
      <c r="G49" s="87">
        <v>2.3518518518518518E-2</v>
      </c>
      <c r="H49" s="87">
        <v>2.8356481481481483E-2</v>
      </c>
      <c r="I49" s="87">
        <v>3.5833333333333335E-2</v>
      </c>
      <c r="J49" s="87">
        <v>3.8518518518518521E-2</v>
      </c>
      <c r="K49" s="87">
        <v>4.8125000000000001E-2</v>
      </c>
      <c r="L49" s="87">
        <v>5.0879629629629629E-2</v>
      </c>
      <c r="M49" s="87">
        <v>6.0763888888888888E-2</v>
      </c>
      <c r="N49" s="87">
        <v>7.3356481481481481E-2</v>
      </c>
      <c r="O49" s="87">
        <v>0.10559027777777778</v>
      </c>
      <c r="P49" s="87">
        <v>0.12761574074074075</v>
      </c>
      <c r="Q49" s="87">
        <v>0.23081018518518517</v>
      </c>
      <c r="R49" s="87">
        <v>0.30658564814814815</v>
      </c>
      <c r="S49" s="87">
        <v>0.51593750000000005</v>
      </c>
      <c r="T49" s="87">
        <v>0.5653125</v>
      </c>
      <c r="U49" s="88">
        <v>0.7485532407407407</v>
      </c>
    </row>
    <row r="50" spans="1:21" x14ac:dyDescent="0.25">
      <c r="A50" s="89">
        <v>50</v>
      </c>
      <c r="B50" s="99">
        <v>1.1469907407407408E-2</v>
      </c>
      <c r="C50" s="90">
        <v>1.3900462962962963E-2</v>
      </c>
      <c r="D50" s="90">
        <v>1.4976851851851852E-2</v>
      </c>
      <c r="E50" s="90">
        <v>1.8796296296296297E-2</v>
      </c>
      <c r="F50" s="90">
        <v>1.8935185185185187E-2</v>
      </c>
      <c r="G50" s="90">
        <v>2.3796296296296298E-2</v>
      </c>
      <c r="H50" s="90">
        <v>2.869212962962963E-2</v>
      </c>
      <c r="I50" s="90">
        <v>3.6261574074074071E-2</v>
      </c>
      <c r="J50" s="90">
        <v>3.8969907407407404E-2</v>
      </c>
      <c r="K50" s="90">
        <v>4.87037037037037E-2</v>
      </c>
      <c r="L50" s="90">
        <v>5.1493055555555556E-2</v>
      </c>
      <c r="M50" s="90">
        <v>6.1504629629629631E-2</v>
      </c>
      <c r="N50" s="90">
        <v>7.4259259259259261E-2</v>
      </c>
      <c r="O50" s="90">
        <v>0.10690972222222223</v>
      </c>
      <c r="P50" s="90">
        <v>0.12921296296296297</v>
      </c>
      <c r="Q50" s="90">
        <v>0.23369212962962962</v>
      </c>
      <c r="R50" s="90">
        <v>0.31041666666666667</v>
      </c>
      <c r="S50" s="90">
        <v>0.52238425925925924</v>
      </c>
      <c r="T50" s="90">
        <v>0.57238425925925929</v>
      </c>
      <c r="U50" s="91">
        <v>0.75791666666666668</v>
      </c>
    </row>
    <row r="51" spans="1:21" x14ac:dyDescent="0.25">
      <c r="A51" s="79">
        <v>51</v>
      </c>
      <c r="B51" s="98">
        <v>1.1597222222222222E-2</v>
      </c>
      <c r="C51" s="82">
        <v>1.40625E-2</v>
      </c>
      <c r="D51" s="87">
        <v>1.5138888888888889E-2</v>
      </c>
      <c r="E51" s="87">
        <v>1.9016203703703705E-2</v>
      </c>
      <c r="F51" s="87">
        <v>1.9155092592592592E-2</v>
      </c>
      <c r="G51" s="87">
        <v>2.4085648148148148E-2</v>
      </c>
      <c r="H51" s="87">
        <v>2.9039351851851851E-2</v>
      </c>
      <c r="I51" s="87">
        <v>3.6701388888888888E-2</v>
      </c>
      <c r="J51" s="87">
        <v>3.9444444444444442E-2</v>
      </c>
      <c r="K51" s="87">
        <v>4.929398148148148E-2</v>
      </c>
      <c r="L51" s="87">
        <v>5.2118055555555556E-2</v>
      </c>
      <c r="M51" s="87">
        <v>6.2256944444444441E-2</v>
      </c>
      <c r="N51" s="87">
        <v>7.5173611111111108E-2</v>
      </c>
      <c r="O51" s="87">
        <v>0.1082638888888889</v>
      </c>
      <c r="P51" s="87">
        <v>0.13085648148148149</v>
      </c>
      <c r="Q51" s="87">
        <v>0.2366550925925926</v>
      </c>
      <c r="R51" s="87">
        <v>0.31435185185185183</v>
      </c>
      <c r="S51" s="87">
        <v>0.52900462962962957</v>
      </c>
      <c r="T51" s="87">
        <v>0.57964120370370376</v>
      </c>
      <c r="U51" s="88">
        <v>0.76752314814814815</v>
      </c>
    </row>
    <row r="52" spans="1:21" x14ac:dyDescent="0.25">
      <c r="A52" s="79">
        <v>52</v>
      </c>
      <c r="B52" s="98">
        <v>1.1724537037037037E-2</v>
      </c>
      <c r="C52" s="82">
        <v>1.4224537037037037E-2</v>
      </c>
      <c r="D52" s="87">
        <v>1.53125E-2</v>
      </c>
      <c r="E52" s="87">
        <v>1.9247685185185184E-2</v>
      </c>
      <c r="F52" s="87">
        <v>1.9375E-2</v>
      </c>
      <c r="G52" s="87">
        <v>2.4375000000000001E-2</v>
      </c>
      <c r="H52" s="87">
        <v>2.9386574074074075E-2</v>
      </c>
      <c r="I52" s="87">
        <v>3.7152777777777778E-2</v>
      </c>
      <c r="J52" s="87">
        <v>3.9930555555555552E-2</v>
      </c>
      <c r="K52" s="87">
        <v>4.9895833333333334E-2</v>
      </c>
      <c r="L52" s="87">
        <v>5.275462962962963E-2</v>
      </c>
      <c r="M52" s="87">
        <v>6.3032407407407412E-2</v>
      </c>
      <c r="N52" s="87">
        <v>7.6111111111111115E-2</v>
      </c>
      <c r="O52" s="87">
        <v>0.10965277777777778</v>
      </c>
      <c r="P52" s="87">
        <v>0.13253472222222223</v>
      </c>
      <c r="Q52" s="87">
        <v>0.2396875</v>
      </c>
      <c r="R52" s="87">
        <v>0.31837962962962962</v>
      </c>
      <c r="S52" s="87">
        <v>0.53578703703703701</v>
      </c>
      <c r="T52" s="87">
        <v>0.58707175925925925</v>
      </c>
      <c r="U52" s="88">
        <v>0.77736111111111106</v>
      </c>
    </row>
    <row r="53" spans="1:21" x14ac:dyDescent="0.25">
      <c r="A53" s="79">
        <v>53</v>
      </c>
      <c r="B53" s="98">
        <v>1.1863425925925927E-2</v>
      </c>
      <c r="C53" s="82">
        <v>1.4386574074074074E-2</v>
      </c>
      <c r="D53" s="87">
        <v>1.5497685185185186E-2</v>
      </c>
      <c r="E53" s="87">
        <v>1.9467592592592592E-2</v>
      </c>
      <c r="F53" s="87">
        <v>1.9606481481481482E-2</v>
      </c>
      <c r="G53" s="87">
        <v>2.4675925925925928E-2</v>
      </c>
      <c r="H53" s="87">
        <v>2.9756944444444444E-2</v>
      </c>
      <c r="I53" s="87">
        <v>3.7615740740740741E-2</v>
      </c>
      <c r="J53" s="87">
        <v>4.0428240740740744E-2</v>
      </c>
      <c r="K53" s="87">
        <v>5.0509259259259261E-2</v>
      </c>
      <c r="L53" s="87">
        <v>5.3402777777777778E-2</v>
      </c>
      <c r="M53" s="87">
        <v>6.3819444444444443E-2</v>
      </c>
      <c r="N53" s="87">
        <v>7.7071759259259257E-2</v>
      </c>
      <c r="O53" s="87">
        <v>0.11107638888888889</v>
      </c>
      <c r="P53" s="87">
        <v>0.13424768518518518</v>
      </c>
      <c r="Q53" s="87">
        <v>0.24280092592592592</v>
      </c>
      <c r="R53" s="87">
        <v>0.32252314814814814</v>
      </c>
      <c r="S53" s="87">
        <v>0.54274305555555558</v>
      </c>
      <c r="T53" s="87">
        <v>0.59469907407407407</v>
      </c>
      <c r="U53" s="88">
        <v>0.78746527777777775</v>
      </c>
    </row>
    <row r="54" spans="1:21" x14ac:dyDescent="0.25">
      <c r="A54" s="79">
        <v>54</v>
      </c>
      <c r="B54" s="98">
        <v>1.1990740740740741E-2</v>
      </c>
      <c r="C54" s="82">
        <v>1.4548611111111111E-2</v>
      </c>
      <c r="D54" s="87">
        <v>1.5671296296296298E-2</v>
      </c>
      <c r="E54" s="87">
        <v>1.9710648148148147E-2</v>
      </c>
      <c r="F54" s="87">
        <v>1.9849537037037037E-2</v>
      </c>
      <c r="G54" s="87">
        <v>2.4988425925925924E-2</v>
      </c>
      <c r="H54" s="87">
        <v>3.0127314814814815E-2</v>
      </c>
      <c r="I54" s="87">
        <v>3.8078703703703705E-2</v>
      </c>
      <c r="J54" s="87">
        <v>4.0925925925925928E-2</v>
      </c>
      <c r="K54" s="87">
        <v>5.1145833333333335E-2</v>
      </c>
      <c r="L54" s="87">
        <v>5.4074074074074073E-2</v>
      </c>
      <c r="M54" s="87">
        <v>6.4629629629629634E-2</v>
      </c>
      <c r="N54" s="87">
        <v>7.8067129629629625E-2</v>
      </c>
      <c r="O54" s="87">
        <v>0.1125462962962963</v>
      </c>
      <c r="P54" s="87">
        <v>0.13601851851851851</v>
      </c>
      <c r="Q54" s="87">
        <v>0.24599537037037036</v>
      </c>
      <c r="R54" s="87">
        <v>0.32675925925925925</v>
      </c>
      <c r="S54" s="87">
        <v>0.54989583333333336</v>
      </c>
      <c r="T54" s="87">
        <v>0.60252314814814811</v>
      </c>
      <c r="U54" s="88">
        <v>0.79783564814814811</v>
      </c>
    </row>
    <row r="55" spans="1:21" x14ac:dyDescent="0.25">
      <c r="A55" s="89">
        <v>55</v>
      </c>
      <c r="B55" s="99">
        <v>1.2129629629629629E-2</v>
      </c>
      <c r="C55" s="90">
        <v>1.4722222222222222E-2</v>
      </c>
      <c r="D55" s="90">
        <v>1.5868055555555555E-2</v>
      </c>
      <c r="E55" s="90">
        <v>1.9953703703703703E-2</v>
      </c>
      <c r="F55" s="90">
        <v>2.0092592592592592E-2</v>
      </c>
      <c r="G55" s="90">
        <v>2.5300925925925925E-2</v>
      </c>
      <c r="H55" s="90">
        <v>3.0497685185185187E-2</v>
      </c>
      <c r="I55" s="90">
        <v>3.8564814814814816E-2</v>
      </c>
      <c r="J55" s="90">
        <v>4.144675925925926E-2</v>
      </c>
      <c r="K55" s="90">
        <v>5.1793981481481483E-2</v>
      </c>
      <c r="L55" s="90">
        <v>5.4756944444444441E-2</v>
      </c>
      <c r="M55" s="90">
        <v>6.5474537037037039E-2</v>
      </c>
      <c r="N55" s="90">
        <v>7.9074074074074074E-2</v>
      </c>
      <c r="O55" s="90">
        <v>0.11403935185185185</v>
      </c>
      <c r="P55" s="90">
        <v>0.13783564814814814</v>
      </c>
      <c r="Q55" s="90">
        <v>0.2492824074074074</v>
      </c>
      <c r="R55" s="90">
        <v>0.33112268518518517</v>
      </c>
      <c r="S55" s="90">
        <v>0.55723379629629632</v>
      </c>
      <c r="T55" s="90">
        <v>0.61056712962962967</v>
      </c>
      <c r="U55" s="91">
        <v>0.80847222222222226</v>
      </c>
    </row>
    <row r="56" spans="1:21" x14ac:dyDescent="0.25">
      <c r="A56" s="79">
        <v>56</v>
      </c>
      <c r="B56" s="98">
        <v>1.2280092592592592E-2</v>
      </c>
      <c r="C56" s="82">
        <v>1.4895833333333334E-2</v>
      </c>
      <c r="D56" s="87">
        <v>1.6053240740740739E-2</v>
      </c>
      <c r="E56" s="87">
        <v>2.0196759259259258E-2</v>
      </c>
      <c r="F56" s="87">
        <v>2.0335648148148148E-2</v>
      </c>
      <c r="G56" s="87">
        <v>2.5624999999999998E-2</v>
      </c>
      <c r="H56" s="87">
        <v>3.0891203703703702E-2</v>
      </c>
      <c r="I56" s="87">
        <v>3.90625E-2</v>
      </c>
      <c r="J56" s="87">
        <v>4.1979166666666665E-2</v>
      </c>
      <c r="K56" s="87">
        <v>5.2465277777777777E-2</v>
      </c>
      <c r="L56" s="87">
        <v>5.5462962962962964E-2</v>
      </c>
      <c r="M56" s="87">
        <v>6.6319444444444445E-2</v>
      </c>
      <c r="N56" s="87">
        <v>8.0115740740740737E-2</v>
      </c>
      <c r="O56" s="87">
        <v>0.1155787037037037</v>
      </c>
      <c r="P56" s="87">
        <v>0.13969907407407409</v>
      </c>
      <c r="Q56" s="87">
        <v>0.25265046296296295</v>
      </c>
      <c r="R56" s="87">
        <v>0.33560185185185187</v>
      </c>
      <c r="S56" s="87">
        <v>0.56475694444444446</v>
      </c>
      <c r="T56" s="87">
        <v>0.61881944444444448</v>
      </c>
      <c r="U56" s="88">
        <v>0.81939814814814815</v>
      </c>
    </row>
    <row r="57" spans="1:21" x14ac:dyDescent="0.25">
      <c r="A57" s="79">
        <v>57</v>
      </c>
      <c r="B57" s="98">
        <v>1.2418981481481482E-2</v>
      </c>
      <c r="C57" s="82">
        <v>1.5081018518518518E-2</v>
      </c>
      <c r="D57" s="87">
        <v>1.6250000000000001E-2</v>
      </c>
      <c r="E57" s="87">
        <v>2.045138888888889E-2</v>
      </c>
      <c r="F57" s="87">
        <v>2.0590277777777777E-2</v>
      </c>
      <c r="G57" s="87">
        <v>2.5960648148148149E-2</v>
      </c>
      <c r="H57" s="87">
        <v>3.1296296296296294E-2</v>
      </c>
      <c r="I57" s="87">
        <v>3.9571759259259258E-2</v>
      </c>
      <c r="J57" s="87">
        <v>4.2534722222222224E-2</v>
      </c>
      <c r="K57" s="87">
        <v>5.3148148148148146E-2</v>
      </c>
      <c r="L57" s="87">
        <v>5.6192129629629627E-2</v>
      </c>
      <c r="M57" s="87">
        <v>6.7199074074074078E-2</v>
      </c>
      <c r="N57" s="87">
        <v>8.1180555555555561E-2</v>
      </c>
      <c r="O57" s="87">
        <v>0.11716435185185185</v>
      </c>
      <c r="P57" s="87">
        <v>0.1416087962962963</v>
      </c>
      <c r="Q57" s="87">
        <v>0.25611111111111112</v>
      </c>
      <c r="R57" s="87">
        <v>0.34019675925925924</v>
      </c>
      <c r="S57" s="87">
        <v>0.57250000000000001</v>
      </c>
      <c r="T57" s="87">
        <v>0.62730324074074073</v>
      </c>
      <c r="U57" s="88">
        <v>0.8306365740740741</v>
      </c>
    </row>
    <row r="58" spans="1:21" x14ac:dyDescent="0.25">
      <c r="A58" s="79">
        <v>58</v>
      </c>
      <c r="B58" s="98">
        <v>1.2569444444444444E-2</v>
      </c>
      <c r="C58" s="82">
        <v>1.5266203703703704E-2</v>
      </c>
      <c r="D58" s="87">
        <v>1.6446759259259258E-2</v>
      </c>
      <c r="E58" s="87">
        <v>2.0717592592592593E-2</v>
      </c>
      <c r="F58" s="87">
        <v>2.0856481481481483E-2</v>
      </c>
      <c r="G58" s="87">
        <v>2.6296296296296297E-2</v>
      </c>
      <c r="H58" s="87">
        <v>3.170138888888889E-2</v>
      </c>
      <c r="I58" s="87">
        <v>4.0092592592592589E-2</v>
      </c>
      <c r="J58" s="87">
        <v>4.3090277777777776E-2</v>
      </c>
      <c r="K58" s="87">
        <v>5.3842592592592595E-2</v>
      </c>
      <c r="L58" s="87">
        <v>5.693287037037037E-2</v>
      </c>
      <c r="M58" s="87">
        <v>6.8090277777777777E-2</v>
      </c>
      <c r="N58" s="87">
        <v>8.2280092592592599E-2</v>
      </c>
      <c r="O58" s="87">
        <v>0.1187962962962963</v>
      </c>
      <c r="P58" s="87">
        <v>0.14357638888888888</v>
      </c>
      <c r="Q58" s="87">
        <v>0.25967592592592592</v>
      </c>
      <c r="R58" s="87">
        <v>0.34493055555555557</v>
      </c>
      <c r="S58" s="87">
        <v>0.58046296296296296</v>
      </c>
      <c r="T58" s="87">
        <v>0.63601851851851854</v>
      </c>
      <c r="U58" s="88">
        <v>0.84217592592592594</v>
      </c>
    </row>
    <row r="59" spans="1:21" x14ac:dyDescent="0.25">
      <c r="A59" s="79">
        <v>59</v>
      </c>
      <c r="B59" s="98">
        <v>1.2719907407407407E-2</v>
      </c>
      <c r="C59" s="82">
        <v>1.545138888888889E-2</v>
      </c>
      <c r="D59" s="87">
        <v>1.6655092592592593E-2</v>
      </c>
      <c r="E59" s="87">
        <v>2.0972222222222222E-2</v>
      </c>
      <c r="F59" s="87">
        <v>2.1122685185185185E-2</v>
      </c>
      <c r="G59" s="87">
        <v>2.6643518518518518E-2</v>
      </c>
      <c r="H59" s="87">
        <v>3.2118055555555552E-2</v>
      </c>
      <c r="I59" s="87">
        <v>4.0625000000000001E-2</v>
      </c>
      <c r="J59" s="87">
        <v>4.3668981481481482E-2</v>
      </c>
      <c r="K59" s="87">
        <v>5.4571759259259257E-2</v>
      </c>
      <c r="L59" s="87">
        <v>5.769675925925926E-2</v>
      </c>
      <c r="M59" s="87">
        <v>6.9027777777777771E-2</v>
      </c>
      <c r="N59" s="87">
        <v>8.3402777777777784E-2</v>
      </c>
      <c r="O59" s="87">
        <v>0.12047453703703703</v>
      </c>
      <c r="P59" s="87">
        <v>0.14560185185185184</v>
      </c>
      <c r="Q59" s="87">
        <v>0.26333333333333331</v>
      </c>
      <c r="R59" s="87">
        <v>0.34979166666666667</v>
      </c>
      <c r="S59" s="87">
        <v>0.58863425925925927</v>
      </c>
      <c r="T59" s="87">
        <v>0.64497685185185183</v>
      </c>
      <c r="U59" s="88">
        <v>0.85403935185185187</v>
      </c>
    </row>
    <row r="60" spans="1:21" x14ac:dyDescent="0.25">
      <c r="A60" s="89">
        <v>60</v>
      </c>
      <c r="B60" s="99">
        <v>1.2870370370370371E-2</v>
      </c>
      <c r="C60" s="90">
        <v>1.5648148148148147E-2</v>
      </c>
      <c r="D60" s="90">
        <v>1.6863425925925928E-2</v>
      </c>
      <c r="E60" s="90">
        <v>2.1250000000000002E-2</v>
      </c>
      <c r="F60" s="90">
        <v>2.1400462962962961E-2</v>
      </c>
      <c r="G60" s="90">
        <v>2.7002314814814816E-2</v>
      </c>
      <c r="H60" s="90">
        <v>3.2557870370370369E-2</v>
      </c>
      <c r="I60" s="90">
        <v>4.1180555555555554E-2</v>
      </c>
      <c r="J60" s="90">
        <v>4.4259259259259262E-2</v>
      </c>
      <c r="K60" s="90">
        <v>5.5312500000000001E-2</v>
      </c>
      <c r="L60" s="90">
        <v>5.8472222222222224E-2</v>
      </c>
      <c r="M60" s="90">
        <v>6.9976851851851846E-2</v>
      </c>
      <c r="N60" s="90">
        <v>8.4560185185185183E-2</v>
      </c>
      <c r="O60" s="90">
        <v>0.1221875</v>
      </c>
      <c r="P60" s="90">
        <v>0.1476851851851852</v>
      </c>
      <c r="Q60" s="90">
        <v>0.26709490740740743</v>
      </c>
      <c r="R60" s="90">
        <v>0.35479166666666667</v>
      </c>
      <c r="S60" s="90">
        <v>0.59704861111111107</v>
      </c>
      <c r="T60" s="90">
        <v>0.6542013888888889</v>
      </c>
      <c r="U60" s="91">
        <v>0.86624999999999996</v>
      </c>
    </row>
    <row r="61" spans="1:21" x14ac:dyDescent="0.25">
      <c r="A61" s="79">
        <v>61</v>
      </c>
      <c r="B61" s="98">
        <v>1.3032407407407407E-2</v>
      </c>
      <c r="C61" s="82">
        <v>1.5844907407407408E-2</v>
      </c>
      <c r="D61" s="87">
        <v>1.7083333333333332E-2</v>
      </c>
      <c r="E61" s="87">
        <v>2.1527777777777778E-2</v>
      </c>
      <c r="F61" s="87">
        <v>2.1689814814814815E-2</v>
      </c>
      <c r="G61" s="87">
        <v>2.7372685185185184E-2</v>
      </c>
      <c r="H61" s="87">
        <v>3.2997685185185185E-2</v>
      </c>
      <c r="I61" s="87">
        <v>4.1747685185185186E-2</v>
      </c>
      <c r="J61" s="87">
        <v>4.4872685185185182E-2</v>
      </c>
      <c r="K61" s="87">
        <v>5.6064814814814817E-2</v>
      </c>
      <c r="L61" s="87">
        <v>5.9282407407407409E-2</v>
      </c>
      <c r="M61" s="87">
        <v>7.0949074074074067E-2</v>
      </c>
      <c r="N61" s="87">
        <v>8.5740740740740742E-2</v>
      </c>
      <c r="O61" s="87">
        <v>0.1239699074074074</v>
      </c>
      <c r="P61" s="87">
        <v>0.14982638888888888</v>
      </c>
      <c r="Q61" s="87">
        <v>0.27097222222222223</v>
      </c>
      <c r="R61" s="87">
        <v>0.35993055555555553</v>
      </c>
      <c r="S61" s="87">
        <v>0.60570601851851846</v>
      </c>
      <c r="T61" s="87">
        <v>0.66368055555555561</v>
      </c>
      <c r="U61" s="88">
        <v>0.87880787037037034</v>
      </c>
    </row>
    <row r="62" spans="1:21" x14ac:dyDescent="0.25">
      <c r="A62" s="79">
        <v>62</v>
      </c>
      <c r="B62" s="98">
        <v>1.3194444444444444E-2</v>
      </c>
      <c r="C62" s="82">
        <v>1.6053240740740739E-2</v>
      </c>
      <c r="D62" s="87">
        <v>1.7303240740740741E-2</v>
      </c>
      <c r="E62" s="87">
        <v>2.1817129629629631E-2</v>
      </c>
      <c r="F62" s="87">
        <v>2.1979166666666668E-2</v>
      </c>
      <c r="G62" s="87">
        <v>2.7754629629629629E-2</v>
      </c>
      <c r="H62" s="87">
        <v>3.3460648148148149E-2</v>
      </c>
      <c r="I62" s="87">
        <v>4.2326388888888886E-2</v>
      </c>
      <c r="J62" s="87">
        <v>4.5497685185185183E-2</v>
      </c>
      <c r="K62" s="87">
        <v>5.6851851851851855E-2</v>
      </c>
      <c r="L62" s="87">
        <v>6.0104166666666667E-2</v>
      </c>
      <c r="M62" s="87">
        <v>7.1956018518518516E-2</v>
      </c>
      <c r="N62" s="87">
        <v>8.6979166666666663E-2</v>
      </c>
      <c r="O62" s="87">
        <v>0.12578703703703703</v>
      </c>
      <c r="P62" s="87">
        <v>0.15202546296296296</v>
      </c>
      <c r="Q62" s="87">
        <v>0.2749537037037037</v>
      </c>
      <c r="R62" s="87">
        <v>0.36523148148148149</v>
      </c>
      <c r="S62" s="87">
        <v>0.6146180555555556</v>
      </c>
      <c r="T62" s="87">
        <v>0.67344907407407406</v>
      </c>
      <c r="U62" s="88">
        <v>0.89174768518518521</v>
      </c>
    </row>
    <row r="63" spans="1:21" x14ac:dyDescent="0.25">
      <c r="A63" s="79">
        <v>63</v>
      </c>
      <c r="B63" s="98">
        <v>1.3368055555555555E-2</v>
      </c>
      <c r="C63" s="82">
        <v>1.6261574074074074E-2</v>
      </c>
      <c r="D63" s="87">
        <v>1.7534722222222222E-2</v>
      </c>
      <c r="E63" s="87">
        <v>2.2118055555555554E-2</v>
      </c>
      <c r="F63" s="87">
        <v>2.2268518518518517E-2</v>
      </c>
      <c r="G63" s="87">
        <v>2.8148148148148148E-2</v>
      </c>
      <c r="H63" s="87">
        <v>3.3923611111111113E-2</v>
      </c>
      <c r="I63" s="87">
        <v>4.2928240740740739E-2</v>
      </c>
      <c r="J63" s="87">
        <v>4.6134259259259257E-2</v>
      </c>
      <c r="K63" s="87">
        <v>5.7650462962962966E-2</v>
      </c>
      <c r="L63" s="87">
        <v>6.0960648148148146E-2</v>
      </c>
      <c r="M63" s="87">
        <v>7.2986111111111113E-2</v>
      </c>
      <c r="N63" s="87">
        <v>8.8240740740740745E-2</v>
      </c>
      <c r="O63" s="87">
        <v>0.12766203703703705</v>
      </c>
      <c r="P63" s="87">
        <v>0.15430555555555556</v>
      </c>
      <c r="Q63" s="87">
        <v>0.27906249999999999</v>
      </c>
      <c r="R63" s="87">
        <v>0.37068287037037034</v>
      </c>
      <c r="S63" s="87">
        <v>0.62379629629629629</v>
      </c>
      <c r="T63" s="87">
        <v>0.68350694444444449</v>
      </c>
      <c r="U63" s="88">
        <v>0.90505787037037033</v>
      </c>
    </row>
    <row r="64" spans="1:21" x14ac:dyDescent="0.25">
      <c r="A64" s="79">
        <v>64</v>
      </c>
      <c r="B64" s="98">
        <v>1.3530092592592592E-2</v>
      </c>
      <c r="C64" s="82">
        <v>1.6469907407407409E-2</v>
      </c>
      <c r="D64" s="87">
        <v>1.7766203703703704E-2</v>
      </c>
      <c r="E64" s="87">
        <v>2.2418981481481481E-2</v>
      </c>
      <c r="F64" s="87">
        <v>2.2581018518518518E-2</v>
      </c>
      <c r="G64" s="87">
        <v>2.8541666666666667E-2</v>
      </c>
      <c r="H64" s="87">
        <v>3.4409722222222223E-2</v>
      </c>
      <c r="I64" s="87">
        <v>4.3541666666666666E-2</v>
      </c>
      <c r="J64" s="87">
        <v>4.6793981481481478E-2</v>
      </c>
      <c r="K64" s="87">
        <v>5.8483796296296298E-2</v>
      </c>
      <c r="L64" s="87">
        <v>6.1828703703703705E-2</v>
      </c>
      <c r="M64" s="87">
        <v>7.4050925925925923E-2</v>
      </c>
      <c r="N64" s="87">
        <v>8.9525462962962959E-2</v>
      </c>
      <c r="O64" s="87">
        <v>0.12960648148148149</v>
      </c>
      <c r="P64" s="87">
        <v>0.15664351851851852</v>
      </c>
      <c r="Q64" s="87">
        <v>0.28328703703703706</v>
      </c>
      <c r="R64" s="87">
        <v>0.3762962962962963</v>
      </c>
      <c r="S64" s="87">
        <v>0.63325231481481481</v>
      </c>
      <c r="T64" s="87">
        <v>0.6938657407407407</v>
      </c>
      <c r="U64" s="88">
        <v>0.91878472222222218</v>
      </c>
    </row>
    <row r="65" spans="1:21" x14ac:dyDescent="0.25">
      <c r="A65" s="89">
        <v>65</v>
      </c>
      <c r="B65" s="99">
        <v>1.3703703703703704E-2</v>
      </c>
      <c r="C65" s="90">
        <v>1.6689814814814814E-2</v>
      </c>
      <c r="D65" s="90">
        <v>1.7997685185185186E-2</v>
      </c>
      <c r="E65" s="90">
        <v>2.2731481481481481E-2</v>
      </c>
      <c r="F65" s="90">
        <v>2.2893518518518518E-2</v>
      </c>
      <c r="G65" s="90">
        <v>2.8958333333333332E-2</v>
      </c>
      <c r="H65" s="90">
        <v>3.4907407407407408E-2</v>
      </c>
      <c r="I65" s="90">
        <v>4.417824074074074E-2</v>
      </c>
      <c r="J65" s="90">
        <v>4.7476851851851853E-2</v>
      </c>
      <c r="K65" s="90">
        <v>5.9328703703703703E-2</v>
      </c>
      <c r="L65" s="90">
        <v>6.2731481481481485E-2</v>
      </c>
      <c r="M65" s="90">
        <v>7.5150462962962961E-2</v>
      </c>
      <c r="N65" s="90">
        <v>9.0868055555555549E-2</v>
      </c>
      <c r="O65" s="90">
        <v>0.13159722222222223</v>
      </c>
      <c r="P65" s="90">
        <v>0.15905092592592593</v>
      </c>
      <c r="Q65" s="90">
        <v>0.28765046296296298</v>
      </c>
      <c r="R65" s="90">
        <v>0.38209490740740742</v>
      </c>
      <c r="S65" s="90">
        <v>0.64300925925925922</v>
      </c>
      <c r="T65" s="90">
        <v>0.70454861111111111</v>
      </c>
      <c r="U65" s="91">
        <v>0.93292824074074077</v>
      </c>
    </row>
    <row r="66" spans="1:21" x14ac:dyDescent="0.25">
      <c r="A66" s="79">
        <v>66</v>
      </c>
      <c r="B66" s="98">
        <v>1.3888888888888888E-2</v>
      </c>
      <c r="C66" s="82">
        <v>1.6921296296296295E-2</v>
      </c>
      <c r="D66" s="87">
        <v>1.8252314814814815E-2</v>
      </c>
      <c r="E66" s="87">
        <v>2.3055555555555555E-2</v>
      </c>
      <c r="F66" s="87">
        <v>2.3217592592592592E-2</v>
      </c>
      <c r="G66" s="87">
        <v>2.9374999999999998E-2</v>
      </c>
      <c r="H66" s="87">
        <v>3.5416666666666666E-2</v>
      </c>
      <c r="I66" s="87">
        <v>4.4826388888888888E-2</v>
      </c>
      <c r="J66" s="87">
        <v>4.8182870370370369E-2</v>
      </c>
      <c r="K66" s="87">
        <v>6.0208333333333336E-2</v>
      </c>
      <c r="L66" s="87">
        <v>6.3657407407407413E-2</v>
      </c>
      <c r="M66" s="87">
        <v>7.6273148148148145E-2</v>
      </c>
      <c r="N66" s="87">
        <v>9.2245370370370366E-2</v>
      </c>
      <c r="O66" s="87">
        <v>0.13365740740740742</v>
      </c>
      <c r="P66" s="87">
        <v>0.16153935185185186</v>
      </c>
      <c r="Q66" s="87">
        <v>0.29215277777777776</v>
      </c>
      <c r="R66" s="87">
        <v>0.38806712962962964</v>
      </c>
      <c r="S66" s="87">
        <v>0.6530555555555555</v>
      </c>
      <c r="T66" s="87">
        <v>0.71556712962962965</v>
      </c>
      <c r="U66" s="88">
        <v>0.94751157407407405</v>
      </c>
    </row>
    <row r="67" spans="1:21" x14ac:dyDescent="0.25">
      <c r="A67" s="79">
        <v>67</v>
      </c>
      <c r="B67" s="98">
        <v>1.4074074074074074E-2</v>
      </c>
      <c r="C67" s="82">
        <v>1.7152777777777777E-2</v>
      </c>
      <c r="D67" s="87">
        <v>1.8506944444444444E-2</v>
      </c>
      <c r="E67" s="87">
        <v>2.3391203703703702E-2</v>
      </c>
      <c r="F67" s="87">
        <v>2.3553240740740739E-2</v>
      </c>
      <c r="G67" s="87">
        <v>2.9814814814814815E-2</v>
      </c>
      <c r="H67" s="87">
        <v>3.5937499999999997E-2</v>
      </c>
      <c r="I67" s="87">
        <v>4.5497685185185183E-2</v>
      </c>
      <c r="J67" s="87">
        <v>4.8900462962962965E-2</v>
      </c>
      <c r="K67" s="87">
        <v>6.1111111111111109E-2</v>
      </c>
      <c r="L67" s="87">
        <v>6.4606481481481487E-2</v>
      </c>
      <c r="M67" s="87">
        <v>7.7430555555555558E-2</v>
      </c>
      <c r="N67" s="87">
        <v>9.3668981481481478E-2</v>
      </c>
      <c r="O67" s="87">
        <v>0.13577546296296297</v>
      </c>
      <c r="P67" s="87">
        <v>0.16409722222222223</v>
      </c>
      <c r="Q67" s="87">
        <v>0.29679398148148151</v>
      </c>
      <c r="R67" s="87">
        <v>0.39423611111111112</v>
      </c>
      <c r="S67" s="87">
        <v>0.66342592592592597</v>
      </c>
      <c r="T67" s="87">
        <v>0.72693287037037035</v>
      </c>
      <c r="U67" s="88"/>
    </row>
    <row r="68" spans="1:21" x14ac:dyDescent="0.25">
      <c r="A68" s="79">
        <v>68</v>
      </c>
      <c r="B68" s="98">
        <v>1.425925925925926E-2</v>
      </c>
      <c r="C68" s="82">
        <v>1.7384259259259259E-2</v>
      </c>
      <c r="D68" s="87">
        <v>1.8761574074074073E-2</v>
      </c>
      <c r="E68" s="87">
        <v>2.3726851851851853E-2</v>
      </c>
      <c r="F68" s="87">
        <v>2.3900462962962964E-2</v>
      </c>
      <c r="G68" s="87">
        <v>3.0266203703703705E-2</v>
      </c>
      <c r="H68" s="87">
        <v>3.6481481481481483E-2</v>
      </c>
      <c r="I68" s="87">
        <v>4.6192129629629632E-2</v>
      </c>
      <c r="J68" s="87">
        <v>4.9641203703703701E-2</v>
      </c>
      <c r="K68" s="87">
        <v>6.2037037037037036E-2</v>
      </c>
      <c r="L68" s="87">
        <v>6.5590277777777775E-2</v>
      </c>
      <c r="M68" s="87">
        <v>7.8634259259259265E-2</v>
      </c>
      <c r="N68" s="87">
        <v>9.5115740740740737E-2</v>
      </c>
      <c r="O68" s="87">
        <v>0.13796296296296295</v>
      </c>
      <c r="P68" s="87">
        <v>0.16674768518518518</v>
      </c>
      <c r="Q68" s="87">
        <v>0.30157407407407405</v>
      </c>
      <c r="R68" s="87">
        <v>0.40059027777777778</v>
      </c>
      <c r="S68" s="87">
        <v>0.67413194444444446</v>
      </c>
      <c r="T68" s="87">
        <v>0.73865740740740737</v>
      </c>
      <c r="U68" s="88"/>
    </row>
    <row r="69" spans="1:21" x14ac:dyDescent="0.25">
      <c r="A69" s="79">
        <v>69</v>
      </c>
      <c r="B69" s="98">
        <v>1.4456018518518519E-2</v>
      </c>
      <c r="C69" s="82">
        <v>1.7627314814814814E-2</v>
      </c>
      <c r="D69" s="87">
        <v>1.9027777777777779E-2</v>
      </c>
      <c r="E69" s="87">
        <v>2.4085648148148148E-2</v>
      </c>
      <c r="F69" s="87">
        <v>2.4259259259259258E-2</v>
      </c>
      <c r="G69" s="87">
        <v>3.0729166666666665E-2</v>
      </c>
      <c r="H69" s="87">
        <v>3.7048611111111109E-2</v>
      </c>
      <c r="I69" s="87">
        <v>4.6909722222222221E-2</v>
      </c>
      <c r="J69" s="87">
        <v>5.0416666666666665E-2</v>
      </c>
      <c r="K69" s="87">
        <v>6.2997685185185184E-2</v>
      </c>
      <c r="L69" s="87">
        <v>6.6608796296296291E-2</v>
      </c>
      <c r="M69" s="87">
        <v>7.9872685185185185E-2</v>
      </c>
      <c r="N69" s="87">
        <v>9.6631944444444451E-2</v>
      </c>
      <c r="O69" s="87">
        <v>0.14023148148148148</v>
      </c>
      <c r="P69" s="87">
        <v>0.16949074074074075</v>
      </c>
      <c r="Q69" s="87">
        <v>0.30652777777777779</v>
      </c>
      <c r="R69" s="87">
        <v>0.40716435185185185</v>
      </c>
      <c r="S69" s="87">
        <v>0.68519675925925927</v>
      </c>
      <c r="T69" s="87">
        <v>0.75077546296296294</v>
      </c>
      <c r="U69" s="88"/>
    </row>
    <row r="70" spans="1:21" x14ac:dyDescent="0.25">
      <c r="A70" s="89">
        <v>70</v>
      </c>
      <c r="B70" s="99">
        <v>1.4664351851851852E-2</v>
      </c>
      <c r="C70" s="90">
        <v>1.7881944444444443E-2</v>
      </c>
      <c r="D70" s="90">
        <v>1.9305555555555555E-2</v>
      </c>
      <c r="E70" s="90">
        <v>2.4444444444444446E-2</v>
      </c>
      <c r="F70" s="90">
        <v>2.4618055555555556E-2</v>
      </c>
      <c r="G70" s="90">
        <v>3.1203703703703702E-2</v>
      </c>
      <c r="H70" s="90">
        <v>3.7615740740740741E-2</v>
      </c>
      <c r="I70" s="90">
        <v>4.763888888888889E-2</v>
      </c>
      <c r="J70" s="90">
        <v>5.1203703703703703E-2</v>
      </c>
      <c r="K70" s="90">
        <v>6.3981481481481486E-2</v>
      </c>
      <c r="L70" s="90">
        <v>6.7650462962962968E-2</v>
      </c>
      <c r="M70" s="90">
        <v>8.1145833333333334E-2</v>
      </c>
      <c r="N70" s="90">
        <v>9.8182870370370365E-2</v>
      </c>
      <c r="O70" s="90">
        <v>0.14256944444444444</v>
      </c>
      <c r="P70" s="90">
        <v>0.17231481481481481</v>
      </c>
      <c r="Q70" s="90">
        <v>0.31163194444444442</v>
      </c>
      <c r="R70" s="90">
        <v>0.41395833333333332</v>
      </c>
      <c r="S70" s="90">
        <v>0.69662037037037039</v>
      </c>
      <c r="T70" s="90">
        <v>0.76329861111111108</v>
      </c>
      <c r="U70" s="91"/>
    </row>
    <row r="71" spans="1:21" x14ac:dyDescent="0.25">
      <c r="A71" s="79">
        <v>71</v>
      </c>
      <c r="B71" s="98">
        <v>1.4861111111111111E-2</v>
      </c>
      <c r="C71" s="82">
        <v>1.8148148148148149E-2</v>
      </c>
      <c r="D71" s="87">
        <v>1.9594907407407408E-2</v>
      </c>
      <c r="E71" s="87">
        <v>2.4814814814814814E-2</v>
      </c>
      <c r="F71" s="87">
        <v>2.4988425925925924E-2</v>
      </c>
      <c r="G71" s="87">
        <v>3.170138888888889E-2</v>
      </c>
      <c r="H71" s="87">
        <v>3.8217592592592595E-2</v>
      </c>
      <c r="I71" s="87">
        <v>4.8402777777777781E-2</v>
      </c>
      <c r="J71" s="87">
        <v>5.2025462962962961E-2</v>
      </c>
      <c r="K71" s="87">
        <v>6.5000000000000002E-2</v>
      </c>
      <c r="L71" s="87">
        <v>6.8726851851851858E-2</v>
      </c>
      <c r="M71" s="87">
        <v>8.245370370370371E-2</v>
      </c>
      <c r="N71" s="87">
        <v>9.9803240740740734E-2</v>
      </c>
      <c r="O71" s="87">
        <v>0.14498842592592592</v>
      </c>
      <c r="P71" s="87">
        <v>0.17523148148148149</v>
      </c>
      <c r="Q71" s="87">
        <v>0.31692129629629628</v>
      </c>
      <c r="R71" s="87">
        <v>0.42097222222222225</v>
      </c>
      <c r="S71" s="87">
        <v>0.70843750000000005</v>
      </c>
      <c r="T71" s="87">
        <v>0.77625</v>
      </c>
      <c r="U71" s="88"/>
    </row>
    <row r="72" spans="1:21" x14ac:dyDescent="0.25">
      <c r="A72" s="79">
        <v>72</v>
      </c>
      <c r="B72" s="98">
        <v>1.5081018518518518E-2</v>
      </c>
      <c r="C72" s="82">
        <v>1.8414351851851852E-2</v>
      </c>
      <c r="D72" s="87">
        <v>1.9884259259259258E-2</v>
      </c>
      <c r="E72" s="87">
        <v>2.5196759259259259E-2</v>
      </c>
      <c r="F72" s="87">
        <v>2.5381944444444443E-2</v>
      </c>
      <c r="G72" s="87">
        <v>3.2210648148148148E-2</v>
      </c>
      <c r="H72" s="87">
        <v>3.8831018518518522E-2</v>
      </c>
      <c r="I72" s="87">
        <v>4.9189814814814818E-2</v>
      </c>
      <c r="J72" s="87">
        <v>5.28587962962963E-2</v>
      </c>
      <c r="K72" s="87">
        <v>6.6053240740740746E-2</v>
      </c>
      <c r="L72" s="87">
        <v>6.9837962962962963E-2</v>
      </c>
      <c r="M72" s="87">
        <v>8.3831018518518513E-2</v>
      </c>
      <c r="N72" s="87">
        <v>0.10145833333333333</v>
      </c>
      <c r="O72" s="87">
        <v>0.14748842592592593</v>
      </c>
      <c r="P72" s="87">
        <v>0.17826388888888889</v>
      </c>
      <c r="Q72" s="87">
        <v>0.32238425925925923</v>
      </c>
      <c r="R72" s="87">
        <v>0.42824074074074076</v>
      </c>
      <c r="S72" s="87">
        <v>0.72065972222222219</v>
      </c>
      <c r="T72" s="87">
        <v>0.78964120370370372</v>
      </c>
      <c r="U72" s="88"/>
    </row>
    <row r="73" spans="1:21" x14ac:dyDescent="0.25">
      <c r="A73" s="79">
        <v>73</v>
      </c>
      <c r="B73" s="98">
        <v>1.5300925925925926E-2</v>
      </c>
      <c r="C73" s="82">
        <v>1.8692129629629628E-2</v>
      </c>
      <c r="D73" s="87">
        <v>2.0185185185185184E-2</v>
      </c>
      <c r="E73" s="87">
        <v>2.5590277777777778E-2</v>
      </c>
      <c r="F73" s="87">
        <v>2.5775462962962962E-2</v>
      </c>
      <c r="G73" s="87">
        <v>3.2731481481481479E-2</v>
      </c>
      <c r="H73" s="87">
        <v>3.9456018518518515E-2</v>
      </c>
      <c r="I73" s="87">
        <v>0.05</v>
      </c>
      <c r="J73" s="87">
        <v>5.3738425925925926E-2</v>
      </c>
      <c r="K73" s="87">
        <v>6.7141203703703703E-2</v>
      </c>
      <c r="L73" s="87">
        <v>7.0995370370370375E-2</v>
      </c>
      <c r="M73" s="87">
        <v>8.5231481481481478E-2</v>
      </c>
      <c r="N73" s="87">
        <v>0.10318287037037037</v>
      </c>
      <c r="O73" s="87">
        <v>0.15008101851851852</v>
      </c>
      <c r="P73" s="87">
        <v>0.18138888888888888</v>
      </c>
      <c r="Q73" s="87">
        <v>0.32804398148148151</v>
      </c>
      <c r="R73" s="87">
        <v>0.4357523148148148</v>
      </c>
      <c r="S73" s="87">
        <v>0.7333101851851852</v>
      </c>
      <c r="T73" s="87">
        <v>0.80349537037037033</v>
      </c>
      <c r="U73" s="88"/>
    </row>
    <row r="74" spans="1:21" x14ac:dyDescent="0.25">
      <c r="A74" s="79">
        <v>74</v>
      </c>
      <c r="B74" s="98">
        <v>1.5520833333333333E-2</v>
      </c>
      <c r="C74" s="82">
        <v>1.8969907407407408E-2</v>
      </c>
      <c r="D74" s="87">
        <v>2.0497685185185185E-2</v>
      </c>
      <c r="E74" s="87">
        <v>2.599537037037037E-2</v>
      </c>
      <c r="F74" s="87">
        <v>2.6192129629629631E-2</v>
      </c>
      <c r="G74" s="87">
        <v>3.3275462962962965E-2</v>
      </c>
      <c r="H74" s="87">
        <v>4.0115740740740743E-2</v>
      </c>
      <c r="I74" s="87">
        <v>5.0833333333333335E-2</v>
      </c>
      <c r="J74" s="87">
        <v>5.4629629629629632E-2</v>
      </c>
      <c r="K74" s="87">
        <v>6.8263888888888888E-2</v>
      </c>
      <c r="L74" s="87">
        <v>7.2175925925925921E-2</v>
      </c>
      <c r="M74" s="87">
        <v>8.6678240740740736E-2</v>
      </c>
      <c r="N74" s="87">
        <v>0.10496527777777778</v>
      </c>
      <c r="O74" s="87">
        <v>0.1527662037037037</v>
      </c>
      <c r="P74" s="87">
        <v>0.18462962962962962</v>
      </c>
      <c r="Q74" s="87">
        <v>0.33391203703703703</v>
      </c>
      <c r="R74" s="87">
        <v>0.44354166666666667</v>
      </c>
      <c r="S74" s="87">
        <v>0.74641203703703707</v>
      </c>
      <c r="T74" s="87">
        <v>0.81785879629629632</v>
      </c>
      <c r="U74" s="88"/>
    </row>
    <row r="75" spans="1:21" x14ac:dyDescent="0.25">
      <c r="A75" s="89">
        <v>75</v>
      </c>
      <c r="B75" s="99">
        <v>1.5752314814814816E-2</v>
      </c>
      <c r="C75" s="90">
        <v>1.9259259259259261E-2</v>
      </c>
      <c r="D75" s="90">
        <v>2.0810185185185185E-2</v>
      </c>
      <c r="E75" s="90">
        <v>2.642361111111111E-2</v>
      </c>
      <c r="F75" s="90">
        <v>2.6620370370370371E-2</v>
      </c>
      <c r="G75" s="90">
        <v>3.3842592592592591E-2</v>
      </c>
      <c r="H75" s="90">
        <v>4.0787037037037038E-2</v>
      </c>
      <c r="I75" s="90">
        <v>5.1701388888888887E-2</v>
      </c>
      <c r="J75" s="90">
        <v>5.5567129629629633E-2</v>
      </c>
      <c r="K75" s="90">
        <v>6.9432870370370367E-2</v>
      </c>
      <c r="L75" s="90">
        <v>7.3402777777777775E-2</v>
      </c>
      <c r="M75" s="90">
        <v>8.818287037037037E-2</v>
      </c>
      <c r="N75" s="90">
        <v>0.10681712962962962</v>
      </c>
      <c r="O75" s="90">
        <v>0.15564814814814815</v>
      </c>
      <c r="P75" s="90">
        <v>0.18811342592592592</v>
      </c>
      <c r="Q75" s="90">
        <v>0.34020833333333333</v>
      </c>
      <c r="R75" s="90">
        <v>0.4519097222222222</v>
      </c>
      <c r="S75" s="90">
        <v>0.76049768518518523</v>
      </c>
      <c r="T75" s="90">
        <v>0.83328703703703699</v>
      </c>
      <c r="U75" s="91"/>
    </row>
    <row r="76" spans="1:21" x14ac:dyDescent="0.25">
      <c r="A76" s="79">
        <v>76</v>
      </c>
      <c r="B76" s="98">
        <v>1.5995370370370372E-2</v>
      </c>
      <c r="C76" s="82">
        <v>1.9571759259259261E-2</v>
      </c>
      <c r="D76" s="87">
        <v>2.1145833333333332E-2</v>
      </c>
      <c r="E76" s="87">
        <v>2.6863425925925926E-2</v>
      </c>
      <c r="F76" s="87">
        <v>2.704861111111111E-2</v>
      </c>
      <c r="G76" s="87">
        <v>3.4421296296296297E-2</v>
      </c>
      <c r="H76" s="87">
        <v>4.1493055555555554E-2</v>
      </c>
      <c r="I76" s="87">
        <v>5.2592592592592594E-2</v>
      </c>
      <c r="J76" s="87">
        <v>5.6527777777777781E-2</v>
      </c>
      <c r="K76" s="87">
        <v>7.0671296296296301E-2</v>
      </c>
      <c r="L76" s="87">
        <v>7.4733796296296298E-2</v>
      </c>
      <c r="M76" s="87">
        <v>8.9826388888888886E-2</v>
      </c>
      <c r="N76" s="87">
        <v>0.10885416666666667</v>
      </c>
      <c r="O76" s="87">
        <v>0.15885416666666666</v>
      </c>
      <c r="P76" s="87">
        <v>0.19199074074074074</v>
      </c>
      <c r="Q76" s="87">
        <v>0.34722222222222221</v>
      </c>
      <c r="R76" s="87">
        <v>0.46122685185185186</v>
      </c>
      <c r="S76" s="87">
        <v>0.7761689814814815</v>
      </c>
      <c r="T76" s="87">
        <v>0.85046296296296298</v>
      </c>
      <c r="U76" s="88"/>
    </row>
    <row r="77" spans="1:21" x14ac:dyDescent="0.25">
      <c r="A77" s="79">
        <v>77</v>
      </c>
      <c r="B77" s="98">
        <v>1.6238425925925927E-2</v>
      </c>
      <c r="C77" s="82">
        <v>1.9872685185185184E-2</v>
      </c>
      <c r="D77" s="87">
        <v>2.148148148148148E-2</v>
      </c>
      <c r="E77" s="87">
        <v>2.7303240740740739E-2</v>
      </c>
      <c r="F77" s="87">
        <v>2.7511574074074074E-2</v>
      </c>
      <c r="G77" s="87">
        <v>3.502314814814815E-2</v>
      </c>
      <c r="H77" s="87">
        <v>4.2222222222222223E-2</v>
      </c>
      <c r="I77" s="87">
        <v>5.3541666666666668E-2</v>
      </c>
      <c r="J77" s="87">
        <v>5.755787037037037E-2</v>
      </c>
      <c r="K77" s="87">
        <v>7.2037037037037038E-2</v>
      </c>
      <c r="L77" s="87">
        <v>7.6203703703703704E-2</v>
      </c>
      <c r="M77" s="87">
        <v>9.1655092592592594E-2</v>
      </c>
      <c r="N77" s="87">
        <v>0.11114583333333333</v>
      </c>
      <c r="O77" s="87">
        <v>0.16241898148148148</v>
      </c>
      <c r="P77" s="87">
        <v>0.1962962962962963</v>
      </c>
      <c r="Q77" s="87">
        <v>0.35502314814814817</v>
      </c>
      <c r="R77" s="87">
        <v>0.47157407407407409</v>
      </c>
      <c r="S77" s="87">
        <v>0.79358796296296297</v>
      </c>
      <c r="T77" s="87">
        <v>0.86956018518518519</v>
      </c>
      <c r="U77" s="88"/>
    </row>
    <row r="78" spans="1:21" x14ac:dyDescent="0.25">
      <c r="A78" s="79">
        <v>78</v>
      </c>
      <c r="B78" s="98">
        <v>1.6493055555555556E-2</v>
      </c>
      <c r="C78" s="82">
        <v>2.0196759259259258E-2</v>
      </c>
      <c r="D78" s="87">
        <v>2.1840277777777778E-2</v>
      </c>
      <c r="E78" s="87">
        <v>2.7777777777777776E-2</v>
      </c>
      <c r="F78" s="87">
        <v>2.7974537037037037E-2</v>
      </c>
      <c r="G78" s="87">
        <v>3.5648148148148151E-2</v>
      </c>
      <c r="H78" s="87">
        <v>4.2986111111111114E-2</v>
      </c>
      <c r="I78" s="87">
        <v>5.4594907407407404E-2</v>
      </c>
      <c r="J78" s="87">
        <v>5.8715277777777776E-2</v>
      </c>
      <c r="K78" s="87">
        <v>7.3541666666666672E-2</v>
      </c>
      <c r="L78" s="87">
        <v>7.7824074074074073E-2</v>
      </c>
      <c r="M78" s="87">
        <v>9.3668981481481478E-2</v>
      </c>
      <c r="N78" s="87">
        <v>0.11366898148148148</v>
      </c>
      <c r="O78" s="87">
        <v>0.16637731481481483</v>
      </c>
      <c r="P78" s="87">
        <v>0.20108796296296297</v>
      </c>
      <c r="Q78" s="87">
        <v>0.36369212962962966</v>
      </c>
      <c r="R78" s="87">
        <v>0.4830902777777778</v>
      </c>
      <c r="S78" s="87">
        <v>0.81297453703703704</v>
      </c>
      <c r="T78" s="87"/>
      <c r="U78" s="88"/>
    </row>
    <row r="79" spans="1:21" x14ac:dyDescent="0.25">
      <c r="A79" s="79">
        <v>79</v>
      </c>
      <c r="B79" s="98">
        <v>1.6759259259259258E-2</v>
      </c>
      <c r="C79" s="82">
        <v>2.0532407407407409E-2</v>
      </c>
      <c r="D79" s="87">
        <v>2.2210648148148149E-2</v>
      </c>
      <c r="E79" s="87">
        <v>2.826388888888889E-2</v>
      </c>
      <c r="F79" s="87">
        <v>2.8483796296296295E-2</v>
      </c>
      <c r="G79" s="87">
        <v>3.6307870370370372E-2</v>
      </c>
      <c r="H79" s="87">
        <v>4.3842592592592593E-2</v>
      </c>
      <c r="I79" s="87">
        <v>5.5763888888888891E-2</v>
      </c>
      <c r="J79" s="87">
        <v>5.9988425925925924E-2</v>
      </c>
      <c r="K79" s="87">
        <v>7.5231481481481483E-2</v>
      </c>
      <c r="L79" s="87">
        <v>7.9618055555555553E-2</v>
      </c>
      <c r="M79" s="87">
        <v>9.5914351851851848E-2</v>
      </c>
      <c r="N79" s="87">
        <v>0.11645833333333333</v>
      </c>
      <c r="O79" s="87">
        <v>0.17079861111111111</v>
      </c>
      <c r="P79" s="87">
        <v>0.2064236111111111</v>
      </c>
      <c r="Q79" s="87">
        <v>0.37333333333333335</v>
      </c>
      <c r="R79" s="87">
        <v>0.4959027777777778</v>
      </c>
      <c r="S79" s="87">
        <v>0.83452546296296293</v>
      </c>
      <c r="T79" s="87"/>
      <c r="U79" s="88"/>
    </row>
    <row r="80" spans="1:21" x14ac:dyDescent="0.25">
      <c r="A80" s="89">
        <v>80</v>
      </c>
      <c r="B80" s="99">
        <v>1.7048611111111112E-2</v>
      </c>
      <c r="C80" s="90">
        <v>2.0914351851851851E-2</v>
      </c>
      <c r="D80" s="90">
        <v>2.2627314814814815E-2</v>
      </c>
      <c r="E80" s="90">
        <v>2.883101851851852E-2</v>
      </c>
      <c r="F80" s="90">
        <v>2.9050925925925924E-2</v>
      </c>
      <c r="G80" s="90">
        <v>3.7083333333333336E-2</v>
      </c>
      <c r="H80" s="90">
        <v>4.4814814814814814E-2</v>
      </c>
      <c r="I80" s="90">
        <v>5.707175925925926E-2</v>
      </c>
      <c r="J80" s="90">
        <v>6.1423611111111109E-2</v>
      </c>
      <c r="K80" s="90">
        <v>7.7106481481481484E-2</v>
      </c>
      <c r="L80" s="90">
        <v>8.160879629629629E-2</v>
      </c>
      <c r="M80" s="90">
        <v>9.841435185185185E-2</v>
      </c>
      <c r="N80" s="90">
        <v>0.11958333333333333</v>
      </c>
      <c r="O80" s="90">
        <v>0.17570601851851853</v>
      </c>
      <c r="P80" s="90">
        <v>0.21236111111111111</v>
      </c>
      <c r="Q80" s="90">
        <v>0.38407407407407407</v>
      </c>
      <c r="R80" s="90">
        <v>0.51017361111111115</v>
      </c>
      <c r="S80" s="90">
        <v>0.85854166666666665</v>
      </c>
      <c r="T80" s="90"/>
      <c r="U80" s="91"/>
    </row>
    <row r="81" spans="1:21" x14ac:dyDescent="0.25">
      <c r="A81" s="79">
        <v>81</v>
      </c>
      <c r="B81" s="98">
        <v>1.7384259259259259E-2</v>
      </c>
      <c r="C81" s="82">
        <v>2.1342592592592594E-2</v>
      </c>
      <c r="D81" s="87">
        <v>2.3101851851851853E-2</v>
      </c>
      <c r="E81" s="87">
        <v>2.9467592592592594E-2</v>
      </c>
      <c r="F81" s="87">
        <v>2.9687499999999999E-2</v>
      </c>
      <c r="G81" s="87">
        <v>3.7939814814814815E-2</v>
      </c>
      <c r="H81" s="87">
        <v>4.5891203703703705E-2</v>
      </c>
      <c r="I81" s="87">
        <v>5.8541666666666665E-2</v>
      </c>
      <c r="J81" s="87">
        <v>6.3020833333333331E-2</v>
      </c>
      <c r="K81" s="87">
        <v>7.918981481481481E-2</v>
      </c>
      <c r="L81" s="87">
        <v>8.3831018518518513E-2</v>
      </c>
      <c r="M81" s="87">
        <v>0.1012037037037037</v>
      </c>
      <c r="N81" s="87">
        <v>0.12306712962962962</v>
      </c>
      <c r="O81" s="87">
        <v>0.18119212962962963</v>
      </c>
      <c r="P81" s="87">
        <v>0.21899305555555557</v>
      </c>
      <c r="Q81" s="87">
        <v>0.39606481481481481</v>
      </c>
      <c r="R81" s="87">
        <v>0.52609953703703705</v>
      </c>
      <c r="S81" s="87"/>
      <c r="T81" s="87"/>
      <c r="U81" s="88"/>
    </row>
    <row r="82" spans="1:21" x14ac:dyDescent="0.25">
      <c r="A82" s="79">
        <v>82</v>
      </c>
      <c r="B82" s="98">
        <v>1.7766203703703704E-2</v>
      </c>
      <c r="C82" s="82">
        <v>2.1828703703703704E-2</v>
      </c>
      <c r="D82" s="87">
        <v>2.3634259259259258E-2</v>
      </c>
      <c r="E82" s="87">
        <v>3.0185185185185186E-2</v>
      </c>
      <c r="F82" s="87">
        <v>3.0405092592592591E-2</v>
      </c>
      <c r="G82" s="87">
        <v>3.8900462962962963E-2</v>
      </c>
      <c r="H82" s="87">
        <v>4.7118055555555559E-2</v>
      </c>
      <c r="I82" s="87">
        <v>6.0173611111111108E-2</v>
      </c>
      <c r="J82" s="87">
        <v>6.4803240740740745E-2</v>
      </c>
      <c r="K82" s="87">
        <v>8.1493055555555555E-2</v>
      </c>
      <c r="L82" s="87">
        <v>8.6307870370370368E-2</v>
      </c>
      <c r="M82" s="87">
        <v>0.10429398148148149</v>
      </c>
      <c r="N82" s="87">
        <v>0.12693287037037038</v>
      </c>
      <c r="O82" s="87">
        <v>0.18732638888888889</v>
      </c>
      <c r="P82" s="87">
        <v>0.22641203703703705</v>
      </c>
      <c r="Q82" s="87">
        <v>0.40946759259259258</v>
      </c>
      <c r="R82" s="87">
        <v>0.54391203703703705</v>
      </c>
      <c r="S82" s="87"/>
      <c r="T82" s="87"/>
      <c r="U82" s="88"/>
    </row>
    <row r="83" spans="1:21" x14ac:dyDescent="0.25">
      <c r="A83" s="79">
        <v>83</v>
      </c>
      <c r="B83" s="98">
        <v>1.8194444444444444E-2</v>
      </c>
      <c r="C83" s="82">
        <v>2.2372685185185186E-2</v>
      </c>
      <c r="D83" s="87">
        <v>2.4224537037037037E-2</v>
      </c>
      <c r="E83" s="87">
        <v>3.0983796296296297E-2</v>
      </c>
      <c r="F83" s="87">
        <v>3.1215277777777779E-2</v>
      </c>
      <c r="G83" s="87">
        <v>3.9988425925925927E-2</v>
      </c>
      <c r="H83" s="87">
        <v>4.8483796296296296E-2</v>
      </c>
      <c r="I83" s="87">
        <v>6.2013888888888889E-2</v>
      </c>
      <c r="J83" s="87">
        <v>6.6805555555555562E-2</v>
      </c>
      <c r="K83" s="87">
        <v>8.4085648148148145E-2</v>
      </c>
      <c r="L83" s="87">
        <v>8.9062500000000003E-2</v>
      </c>
      <c r="M83" s="87">
        <v>0.10775462962962963</v>
      </c>
      <c r="N83" s="87">
        <v>0.13125000000000001</v>
      </c>
      <c r="O83" s="87">
        <v>0.19421296296296298</v>
      </c>
      <c r="P83" s="87">
        <v>0.23473379629629629</v>
      </c>
      <c r="Q83" s="87">
        <v>0.42452546296296295</v>
      </c>
      <c r="R83" s="87">
        <v>0.56391203703703707</v>
      </c>
      <c r="S83" s="87"/>
      <c r="T83" s="87"/>
      <c r="U83" s="88"/>
    </row>
    <row r="84" spans="1:21" x14ac:dyDescent="0.25">
      <c r="A84" s="79">
        <v>84</v>
      </c>
      <c r="B84" s="98">
        <v>1.8668981481481481E-2</v>
      </c>
      <c r="C84" s="82">
        <v>2.298611111111111E-2</v>
      </c>
      <c r="D84" s="87">
        <v>2.4907407407407406E-2</v>
      </c>
      <c r="E84" s="87">
        <v>3.1886574074074074E-2</v>
      </c>
      <c r="F84" s="87">
        <v>3.2129629629629633E-2</v>
      </c>
      <c r="G84" s="87">
        <v>4.1215277777777781E-2</v>
      </c>
      <c r="H84" s="87">
        <v>5.0011574074074076E-2</v>
      </c>
      <c r="I84" s="87">
        <v>6.4062499999999994E-2</v>
      </c>
      <c r="J84" s="87">
        <v>6.9039351851851852E-2</v>
      </c>
      <c r="K84" s="87">
        <v>8.6967592592592596E-2</v>
      </c>
      <c r="L84" s="87">
        <v>9.211805555555555E-2</v>
      </c>
      <c r="M84" s="87">
        <v>0.11159722222222222</v>
      </c>
      <c r="N84" s="87">
        <v>0.1361111111111111</v>
      </c>
      <c r="O84" s="87">
        <v>0.20197916666666665</v>
      </c>
      <c r="P84" s="87">
        <v>0.24410879629629631</v>
      </c>
      <c r="Q84" s="87">
        <v>0.44148148148148147</v>
      </c>
      <c r="R84" s="87">
        <v>0.58643518518518523</v>
      </c>
      <c r="S84" s="87"/>
      <c r="T84" s="87"/>
      <c r="U84" s="88"/>
    </row>
    <row r="85" spans="1:21" x14ac:dyDescent="0.25">
      <c r="A85" s="89">
        <v>85</v>
      </c>
      <c r="B85" s="99">
        <v>1.9201388888888889E-2</v>
      </c>
      <c r="C85" s="90">
        <v>2.3668981481481482E-2</v>
      </c>
      <c r="D85" s="90">
        <v>2.5659722222222223E-2</v>
      </c>
      <c r="E85" s="90">
        <v>3.290509259259259E-2</v>
      </c>
      <c r="F85" s="90">
        <v>3.3148148148148149E-2</v>
      </c>
      <c r="G85" s="90">
        <v>4.2592592592592592E-2</v>
      </c>
      <c r="H85" s="90">
        <v>5.1747685185185188E-2</v>
      </c>
      <c r="I85" s="90">
        <v>6.637731481481482E-2</v>
      </c>
      <c r="J85" s="90">
        <v>7.1550925925925921E-2</v>
      </c>
      <c r="K85" s="90">
        <v>9.0208333333333335E-2</v>
      </c>
      <c r="L85" s="90">
        <v>9.5567129629629627E-2</v>
      </c>
      <c r="M85" s="90">
        <v>0.1159375</v>
      </c>
      <c r="N85" s="90">
        <v>0.14155092592592591</v>
      </c>
      <c r="O85" s="90">
        <v>0.21075231481481482</v>
      </c>
      <c r="P85" s="90">
        <v>0.25472222222222224</v>
      </c>
      <c r="Q85" s="90">
        <v>0.46068287037037037</v>
      </c>
      <c r="R85" s="90">
        <v>0.61193287037037036</v>
      </c>
      <c r="S85" s="90"/>
      <c r="T85" s="90"/>
      <c r="U85" s="91"/>
    </row>
    <row r="86" spans="1:21" x14ac:dyDescent="0.25">
      <c r="A86" s="79">
        <v>86</v>
      </c>
      <c r="B86" s="98">
        <v>1.9803240740740739E-2</v>
      </c>
      <c r="C86" s="82">
        <v>2.4444444444444446E-2</v>
      </c>
      <c r="D86" s="87">
        <v>2.6516203703703705E-2</v>
      </c>
      <c r="E86" s="87">
        <v>3.4050925925925929E-2</v>
      </c>
      <c r="F86" s="87">
        <v>3.4317129629629628E-2</v>
      </c>
      <c r="G86" s="87">
        <v>4.4166666666666667E-2</v>
      </c>
      <c r="H86" s="87">
        <v>5.3692129629629631E-2</v>
      </c>
      <c r="I86" s="87">
        <v>6.8993055555555557E-2</v>
      </c>
      <c r="J86" s="87">
        <v>7.4386574074074077E-2</v>
      </c>
      <c r="K86" s="87">
        <v>9.3854166666666669E-2</v>
      </c>
      <c r="L86" s="87">
        <v>9.9444444444444446E-2</v>
      </c>
      <c r="M86" s="87">
        <v>0.1208449074074074</v>
      </c>
      <c r="N86" s="87">
        <v>0.14774305555555556</v>
      </c>
      <c r="O86" s="87">
        <v>0.2207523148148148</v>
      </c>
      <c r="P86" s="87">
        <v>0.26680555555555557</v>
      </c>
      <c r="Q86" s="87">
        <v>0.48252314814814817</v>
      </c>
      <c r="R86" s="87">
        <v>0.64094907407407409</v>
      </c>
      <c r="S86" s="87"/>
      <c r="T86" s="87"/>
      <c r="U86" s="88"/>
    </row>
    <row r="87" spans="1:21" x14ac:dyDescent="0.25">
      <c r="A87" s="79">
        <v>87</v>
      </c>
      <c r="B87" s="98">
        <v>2.0497685185185185E-2</v>
      </c>
      <c r="C87" s="82">
        <v>2.5324074074074075E-2</v>
      </c>
      <c r="D87" s="87">
        <v>2.7476851851851853E-2</v>
      </c>
      <c r="E87" s="87">
        <v>3.5358796296296298E-2</v>
      </c>
      <c r="F87" s="87">
        <v>3.5636574074074077E-2</v>
      </c>
      <c r="G87" s="87">
        <v>4.5937499999999999E-2</v>
      </c>
      <c r="H87" s="87">
        <v>5.5925925925925928E-2</v>
      </c>
      <c r="I87" s="87">
        <v>7.194444444444445E-2</v>
      </c>
      <c r="J87" s="87">
        <v>7.7604166666666669E-2</v>
      </c>
      <c r="K87" s="87">
        <v>9.7974537037037041E-2</v>
      </c>
      <c r="L87" s="87">
        <v>0.1038425925925926</v>
      </c>
      <c r="M87" s="87">
        <v>0.12642361111111111</v>
      </c>
      <c r="N87" s="87">
        <v>0.15475694444444443</v>
      </c>
      <c r="O87" s="87">
        <v>0.23219907407407409</v>
      </c>
      <c r="P87" s="87">
        <v>0.28063657407407405</v>
      </c>
      <c r="Q87" s="87">
        <v>0.50754629629629633</v>
      </c>
      <c r="R87" s="87">
        <v>0.67417824074074073</v>
      </c>
      <c r="S87" s="87"/>
      <c r="T87" s="87"/>
      <c r="U87" s="88"/>
    </row>
    <row r="88" spans="1:21" x14ac:dyDescent="0.25">
      <c r="A88" s="79">
        <v>88</v>
      </c>
      <c r="B88" s="98">
        <v>2.1261574074074075E-2</v>
      </c>
      <c r="C88" s="82">
        <v>2.6319444444444444E-2</v>
      </c>
      <c r="D88" s="87">
        <v>2.8576388888888887E-2</v>
      </c>
      <c r="E88" s="87">
        <v>3.6840277777777777E-2</v>
      </c>
      <c r="F88" s="87">
        <v>3.712962962962963E-2</v>
      </c>
      <c r="G88" s="87">
        <v>4.7986111111111111E-2</v>
      </c>
      <c r="H88" s="87">
        <v>5.846064814814815E-2</v>
      </c>
      <c r="I88" s="87">
        <v>7.5324074074074071E-2</v>
      </c>
      <c r="J88" s="87">
        <v>8.127314814814815E-2</v>
      </c>
      <c r="K88" s="87">
        <v>0.1026736111111111</v>
      </c>
      <c r="L88" s="87">
        <v>0.10884259259259259</v>
      </c>
      <c r="M88" s="87">
        <v>0.13275462962962964</v>
      </c>
      <c r="N88" s="87">
        <v>0.16280092592592593</v>
      </c>
      <c r="O88" s="87">
        <v>0.24540509259259261</v>
      </c>
      <c r="P88" s="87">
        <v>0.29659722222222223</v>
      </c>
      <c r="Q88" s="87">
        <v>0.53642361111111114</v>
      </c>
      <c r="R88" s="87">
        <v>0.71253472222222225</v>
      </c>
      <c r="S88" s="87"/>
      <c r="T88" s="87"/>
      <c r="U88" s="88"/>
    </row>
    <row r="89" spans="1:21" x14ac:dyDescent="0.25">
      <c r="A89" s="79">
        <v>89</v>
      </c>
      <c r="B89" s="98">
        <v>2.2141203703703705E-2</v>
      </c>
      <c r="C89" s="82">
        <v>2.7453703703703702E-2</v>
      </c>
      <c r="D89" s="87">
        <v>2.9826388888888888E-2</v>
      </c>
      <c r="E89" s="87">
        <v>3.8541666666666669E-2</v>
      </c>
      <c r="F89" s="87">
        <v>3.8842592592592595E-2</v>
      </c>
      <c r="G89" s="87">
        <v>5.0312500000000003E-2</v>
      </c>
      <c r="H89" s="87">
        <v>6.1354166666666668E-2</v>
      </c>
      <c r="I89" s="87">
        <v>7.9201388888888891E-2</v>
      </c>
      <c r="J89" s="87">
        <v>8.5462962962962963E-2</v>
      </c>
      <c r="K89" s="87">
        <v>0.10805555555555556</v>
      </c>
      <c r="L89" s="87">
        <v>0.11453703703703703</v>
      </c>
      <c r="M89" s="87">
        <v>0.14005787037037037</v>
      </c>
      <c r="N89" s="87">
        <v>0.17207175925925927</v>
      </c>
      <c r="O89" s="87">
        <v>0.26078703703703704</v>
      </c>
      <c r="P89" s="87">
        <v>0.31518518518518518</v>
      </c>
      <c r="Q89" s="87">
        <v>0.57003472222222218</v>
      </c>
      <c r="R89" s="87">
        <v>0.75719907407407405</v>
      </c>
      <c r="S89" s="87"/>
      <c r="T89" s="87"/>
      <c r="U89" s="88"/>
    </row>
    <row r="90" spans="1:21" x14ac:dyDescent="0.25">
      <c r="A90" s="89">
        <v>90</v>
      </c>
      <c r="B90" s="99">
        <v>2.3148148148148147E-2</v>
      </c>
      <c r="C90" s="90">
        <v>2.8750000000000001E-2</v>
      </c>
      <c r="D90" s="90">
        <v>3.1261574074074074E-2</v>
      </c>
      <c r="E90" s="90">
        <v>4.0497685185185185E-2</v>
      </c>
      <c r="F90" s="90">
        <v>4.0821759259259259E-2</v>
      </c>
      <c r="G90" s="90">
        <v>5.3020833333333336E-2</v>
      </c>
      <c r="H90" s="90">
        <v>6.4710648148148142E-2</v>
      </c>
      <c r="I90" s="90">
        <v>8.369212962962963E-2</v>
      </c>
      <c r="J90" s="90">
        <v>9.0324074074074071E-2</v>
      </c>
      <c r="K90" s="90">
        <v>0.11425925925925925</v>
      </c>
      <c r="L90" s="90">
        <v>0.12112268518518518</v>
      </c>
      <c r="M90" s="90">
        <v>0.14854166666666666</v>
      </c>
      <c r="N90" s="90">
        <v>0.18283564814814815</v>
      </c>
      <c r="O90" s="90">
        <v>0.27887731481481481</v>
      </c>
      <c r="P90" s="90">
        <v>0.33706018518518521</v>
      </c>
      <c r="Q90" s="90">
        <v>0.6095949074074074</v>
      </c>
      <c r="R90" s="90">
        <v>0.80973379629629627</v>
      </c>
      <c r="S90" s="90"/>
      <c r="T90" s="90"/>
      <c r="U90" s="91"/>
    </row>
    <row r="91" spans="1:21" x14ac:dyDescent="0.25">
      <c r="A91" s="79">
        <v>91</v>
      </c>
      <c r="B91" s="98">
        <v>2.4293981481481482E-2</v>
      </c>
      <c r="C91" s="82">
        <v>3.0243055555555554E-2</v>
      </c>
      <c r="D91" s="87">
        <v>3.2916666666666664E-2</v>
      </c>
      <c r="E91" s="87">
        <v>4.2766203703703702E-2</v>
      </c>
      <c r="F91" s="87">
        <v>4.310185185185185E-2</v>
      </c>
      <c r="G91" s="87">
        <v>5.6157407407407406E-2</v>
      </c>
      <c r="H91" s="87">
        <v>6.8634259259259256E-2</v>
      </c>
      <c r="I91" s="87">
        <v>8.8923611111111106E-2</v>
      </c>
      <c r="J91" s="87">
        <v>9.599537037037037E-2</v>
      </c>
      <c r="K91" s="87">
        <v>0.12148148148148148</v>
      </c>
      <c r="L91" s="87">
        <v>0.12880787037037036</v>
      </c>
      <c r="M91" s="87">
        <v>0.15847222222222221</v>
      </c>
      <c r="N91" s="87">
        <v>0.19555555555555557</v>
      </c>
      <c r="O91" s="87">
        <v>0.3004398148148148</v>
      </c>
      <c r="P91" s="87">
        <v>0.36312499999999998</v>
      </c>
      <c r="Q91" s="87">
        <v>0.65672453703703704</v>
      </c>
      <c r="R91" s="87">
        <v>0.87234953703703699</v>
      </c>
      <c r="S91" s="87"/>
      <c r="T91" s="87"/>
      <c r="U91" s="88"/>
    </row>
    <row r="92" spans="1:21" x14ac:dyDescent="0.25">
      <c r="A92" s="79">
        <v>92</v>
      </c>
      <c r="B92" s="98">
        <v>2.5624999999999998E-2</v>
      </c>
      <c r="C92" s="82">
        <v>3.1990740740740743E-2</v>
      </c>
      <c r="D92" s="87">
        <v>3.484953703703704E-2</v>
      </c>
      <c r="E92" s="87">
        <v>4.5416666666666668E-2</v>
      </c>
      <c r="F92" s="87">
        <v>4.5775462962962962E-2</v>
      </c>
      <c r="G92" s="87">
        <v>5.9861111111111108E-2</v>
      </c>
      <c r="H92" s="87">
        <v>7.3217592592592598E-2</v>
      </c>
      <c r="I92" s="87">
        <v>9.5069444444444443E-2</v>
      </c>
      <c r="J92" s="87">
        <v>0.1026736111111111</v>
      </c>
      <c r="K92" s="87">
        <v>0.13001157407407407</v>
      </c>
      <c r="L92" s="87">
        <v>0.13787037037037037</v>
      </c>
      <c r="M92" s="87">
        <v>0.17021990740740742</v>
      </c>
      <c r="N92" s="87">
        <v>0.21063657407407407</v>
      </c>
      <c r="O92" s="87">
        <v>0.32652777777777775</v>
      </c>
      <c r="P92" s="87">
        <v>0.3946412037037037</v>
      </c>
      <c r="Q92" s="87">
        <v>0.71373842592592596</v>
      </c>
      <c r="R92" s="87"/>
      <c r="S92" s="87"/>
      <c r="T92" s="87"/>
      <c r="U92" s="88"/>
    </row>
    <row r="93" spans="1:21" x14ac:dyDescent="0.25">
      <c r="A93" s="79">
        <v>93</v>
      </c>
      <c r="B93" s="98">
        <v>2.7175925925925926E-2</v>
      </c>
      <c r="C93" s="82">
        <v>3.4027777777777775E-2</v>
      </c>
      <c r="D93" s="87">
        <v>3.7106481481481483E-2</v>
      </c>
      <c r="E93" s="87">
        <v>4.8541666666666664E-2</v>
      </c>
      <c r="F93" s="87">
        <v>4.8958333333333333E-2</v>
      </c>
      <c r="G93" s="87">
        <v>6.4259259259259266E-2</v>
      </c>
      <c r="H93" s="87">
        <v>7.8715277777777773E-2</v>
      </c>
      <c r="I93" s="87">
        <v>0.10243055555555555</v>
      </c>
      <c r="J93" s="87">
        <v>0.11065972222222223</v>
      </c>
      <c r="K93" s="87">
        <v>0.14017361111111112</v>
      </c>
      <c r="L93" s="87">
        <v>0.14864583333333334</v>
      </c>
      <c r="M93" s="87">
        <v>0.18428240740740739</v>
      </c>
      <c r="N93" s="87">
        <v>0.22888888888888889</v>
      </c>
      <c r="O93" s="87">
        <v>0.35865740740740742</v>
      </c>
      <c r="P93" s="87">
        <v>0.4334722222222222</v>
      </c>
      <c r="Q93" s="87">
        <v>0.78396990740740746</v>
      </c>
      <c r="R93" s="87"/>
      <c r="S93" s="87"/>
      <c r="T93" s="87"/>
      <c r="U93" s="88"/>
    </row>
    <row r="94" spans="1:21" x14ac:dyDescent="0.25">
      <c r="A94" s="79">
        <v>94</v>
      </c>
      <c r="B94" s="98">
        <v>2.900462962962963E-2</v>
      </c>
      <c r="C94" s="82">
        <v>3.6435185185185189E-2</v>
      </c>
      <c r="D94" s="87">
        <v>3.9803240740740743E-2</v>
      </c>
      <c r="E94" s="87">
        <v>5.230324074074074E-2</v>
      </c>
      <c r="F94" s="87">
        <v>5.2731481481481483E-2</v>
      </c>
      <c r="G94" s="87">
        <v>6.9594907407407411E-2</v>
      </c>
      <c r="H94" s="87">
        <v>8.532407407407408E-2</v>
      </c>
      <c r="I94" s="87">
        <v>0.11133101851851852</v>
      </c>
      <c r="J94" s="87">
        <v>0.12028935185185186</v>
      </c>
      <c r="K94" s="87">
        <v>0.1524537037037037</v>
      </c>
      <c r="L94" s="87">
        <v>0.16164351851851852</v>
      </c>
      <c r="M94" s="87">
        <v>0.20153935185185184</v>
      </c>
      <c r="N94" s="87">
        <v>0.25137731481481479</v>
      </c>
      <c r="O94" s="87">
        <v>0.39914351851851854</v>
      </c>
      <c r="P94" s="87">
        <v>0.48241898148148149</v>
      </c>
      <c r="Q94" s="87">
        <v>0.87247685185185186</v>
      </c>
      <c r="R94" s="87"/>
      <c r="S94" s="87"/>
      <c r="T94" s="87"/>
      <c r="U94" s="88"/>
    </row>
    <row r="95" spans="1:21" x14ac:dyDescent="0.25">
      <c r="A95" s="89">
        <v>95</v>
      </c>
      <c r="B95" s="99">
        <v>3.1192129629629629E-2</v>
      </c>
      <c r="C95" s="90">
        <v>3.934027777777778E-2</v>
      </c>
      <c r="D95" s="90">
        <v>4.3043981481481482E-2</v>
      </c>
      <c r="E95" s="90">
        <v>5.6863425925925928E-2</v>
      </c>
      <c r="F95" s="90">
        <v>5.7361111111111113E-2</v>
      </c>
      <c r="G95" s="90">
        <v>7.6134259259259263E-2</v>
      </c>
      <c r="H95" s="90">
        <v>9.3495370370370368E-2</v>
      </c>
      <c r="I95" s="90">
        <v>0.12236111111111111</v>
      </c>
      <c r="J95" s="90">
        <v>0.13222222222222221</v>
      </c>
      <c r="K95" s="90">
        <v>0.16760416666666667</v>
      </c>
      <c r="L95" s="90">
        <v>0.17769675925925926</v>
      </c>
      <c r="M95" s="90">
        <v>0.22302083333333333</v>
      </c>
      <c r="N95" s="90">
        <v>0.27971064814814817</v>
      </c>
      <c r="O95" s="90">
        <v>0.45167824074074076</v>
      </c>
      <c r="P95" s="90">
        <v>0.54590277777777774</v>
      </c>
      <c r="Q95" s="90">
        <v>0.98730324074074072</v>
      </c>
      <c r="R95" s="90"/>
      <c r="S95" s="90"/>
      <c r="T95" s="90"/>
      <c r="U95" s="91"/>
    </row>
    <row r="96" spans="1:21" x14ac:dyDescent="0.25">
      <c r="A96" s="79">
        <v>96</v>
      </c>
      <c r="B96" s="98">
        <v>3.3831018518518517E-2</v>
      </c>
      <c r="C96" s="82">
        <v>4.2881944444444445E-2</v>
      </c>
      <c r="D96" s="87">
        <v>4.7002314814814816E-2</v>
      </c>
      <c r="E96" s="87">
        <v>6.2534722222222228E-2</v>
      </c>
      <c r="F96" s="87">
        <v>6.3055555555555559E-2</v>
      </c>
      <c r="G96" s="87">
        <v>8.4363425925925925E-2</v>
      </c>
      <c r="H96" s="87">
        <v>0.10372685185185185</v>
      </c>
      <c r="I96" s="87">
        <v>0.13627314814814814</v>
      </c>
      <c r="J96" s="87">
        <v>0.14733796296296298</v>
      </c>
      <c r="K96" s="87">
        <v>0.18675925925925926</v>
      </c>
      <c r="L96" s="87">
        <v>0.19797453703703705</v>
      </c>
      <c r="M96" s="87">
        <v>0.25054398148148149</v>
      </c>
      <c r="N96" s="87">
        <v>0.31631944444444443</v>
      </c>
      <c r="O96" s="87">
        <v>0.52244212962962966</v>
      </c>
      <c r="P96" s="87">
        <v>0.63143518518518515</v>
      </c>
      <c r="Q96" s="87"/>
      <c r="R96" s="87"/>
      <c r="S96" s="87"/>
      <c r="T96" s="87"/>
      <c r="U96" s="88"/>
    </row>
    <row r="97" spans="1:21" x14ac:dyDescent="0.25">
      <c r="A97" s="79">
        <v>97</v>
      </c>
      <c r="B97" s="98">
        <v>3.709490740740741E-2</v>
      </c>
      <c r="C97" s="82">
        <v>4.7291666666666669E-2</v>
      </c>
      <c r="D97" s="87">
        <v>5.1956018518518519E-2</v>
      </c>
      <c r="E97" s="87">
        <v>6.9687499999999999E-2</v>
      </c>
      <c r="F97" s="87">
        <v>7.03125E-2</v>
      </c>
      <c r="G97" s="87">
        <v>9.493055555555556E-2</v>
      </c>
      <c r="H97" s="87">
        <v>0.1169675925925926</v>
      </c>
      <c r="I97" s="87">
        <v>0.15440972222222221</v>
      </c>
      <c r="J97" s="87">
        <v>0.16693287037037038</v>
      </c>
      <c r="K97" s="87">
        <v>0.2116898148148148</v>
      </c>
      <c r="L97" s="87">
        <v>0.22437499999999999</v>
      </c>
      <c r="M97" s="87">
        <v>0.28704861111111113</v>
      </c>
      <c r="N97" s="87">
        <v>0.36556712962962962</v>
      </c>
      <c r="O97" s="87">
        <v>0.62277777777777776</v>
      </c>
      <c r="P97" s="87">
        <v>0.75269675925925927</v>
      </c>
      <c r="Q97" s="87"/>
      <c r="R97" s="87"/>
      <c r="S97" s="87"/>
      <c r="T97" s="87"/>
      <c r="U97" s="88"/>
    </row>
    <row r="98" spans="1:21" x14ac:dyDescent="0.25">
      <c r="A98" s="79">
        <v>98</v>
      </c>
      <c r="B98" s="98">
        <v>4.1203703703703701E-2</v>
      </c>
      <c r="C98" s="82">
        <v>5.2928240740740741E-2</v>
      </c>
      <c r="D98" s="87">
        <v>5.8356481481481481E-2</v>
      </c>
      <c r="E98" s="87">
        <v>7.9097222222222222E-2</v>
      </c>
      <c r="F98" s="87">
        <v>7.9803240740740744E-2</v>
      </c>
      <c r="G98" s="87">
        <v>0.10914351851851851</v>
      </c>
      <c r="H98" s="87">
        <v>0.1347800925925926</v>
      </c>
      <c r="I98" s="87">
        <v>0.1789351851851852</v>
      </c>
      <c r="J98" s="87">
        <v>0.19350694444444444</v>
      </c>
      <c r="K98" s="87">
        <v>0.24526620370370369</v>
      </c>
      <c r="L98" s="87">
        <v>0.25991898148148146</v>
      </c>
      <c r="M98" s="87">
        <v>0.3374537037037037</v>
      </c>
      <c r="N98" s="87">
        <v>0.43556712962962962</v>
      </c>
      <c r="O98" s="87">
        <v>0.77590277777777783</v>
      </c>
      <c r="P98" s="87">
        <v>0.93776620370370367</v>
      </c>
      <c r="Q98" s="87"/>
      <c r="R98" s="87"/>
      <c r="S98" s="87"/>
      <c r="T98" s="87"/>
      <c r="U98" s="88"/>
    </row>
    <row r="99" spans="1:21" x14ac:dyDescent="0.25">
      <c r="A99" s="79">
        <v>99</v>
      </c>
      <c r="B99" s="98">
        <v>4.6527777777777779E-2</v>
      </c>
      <c r="C99" s="82">
        <v>6.0347222222222219E-2</v>
      </c>
      <c r="D99" s="87">
        <v>6.6805555555555562E-2</v>
      </c>
      <c r="E99" s="87">
        <v>9.1851851851851851E-2</v>
      </c>
      <c r="F99" s="87">
        <v>9.2743055555555551E-2</v>
      </c>
      <c r="G99" s="87">
        <v>0.12899305555555557</v>
      </c>
      <c r="H99" s="87">
        <v>0.15980324074074073</v>
      </c>
      <c r="I99" s="87">
        <v>0.21386574074074075</v>
      </c>
      <c r="J99" s="87">
        <v>0.23140046296296296</v>
      </c>
      <c r="K99" s="87">
        <v>0.29311342592592593</v>
      </c>
      <c r="L99" s="87">
        <v>0.31033564814814812</v>
      </c>
      <c r="M99" s="87">
        <v>0.41185185185185186</v>
      </c>
      <c r="N99" s="87">
        <v>0.54140046296296296</v>
      </c>
      <c r="O99" s="87">
        <v>1.037962962962963</v>
      </c>
      <c r="P99" s="87">
        <v>1.2545023148148149</v>
      </c>
      <c r="Q99" s="87"/>
      <c r="R99" s="87"/>
      <c r="S99" s="87"/>
      <c r="T99" s="87"/>
      <c r="U99" s="88"/>
    </row>
    <row r="100" spans="1:21" ht="15.75" thickBot="1" x14ac:dyDescent="0.3">
      <c r="A100" s="92">
        <v>100</v>
      </c>
      <c r="B100" s="100">
        <v>5.3715277777777778E-2</v>
      </c>
      <c r="C100" s="93">
        <v>7.059027777777778E-2</v>
      </c>
      <c r="D100" s="93">
        <v>7.856481481481481E-2</v>
      </c>
      <c r="E100" s="93">
        <v>0.11023148148148149</v>
      </c>
      <c r="F100" s="93">
        <v>0.11136574074074074</v>
      </c>
      <c r="G100" s="93">
        <v>0.15898148148148147</v>
      </c>
      <c r="H100" s="93">
        <v>0.19761574074074073</v>
      </c>
      <c r="I100" s="93">
        <v>0.26773148148148146</v>
      </c>
      <c r="J100" s="93">
        <v>0.28969907407407408</v>
      </c>
      <c r="K100" s="93">
        <v>0.36633101851851851</v>
      </c>
      <c r="L100" s="93">
        <v>0.38765046296296296</v>
      </c>
      <c r="M100" s="93">
        <v>0.5324768518518519</v>
      </c>
      <c r="N100" s="93">
        <v>0.72226851851851848</v>
      </c>
      <c r="O100" s="93">
        <v>1.5885069444444444</v>
      </c>
      <c r="P100" s="93">
        <v>1.9198842592592593</v>
      </c>
      <c r="Q100" s="93"/>
      <c r="R100" s="93"/>
      <c r="S100" s="93"/>
      <c r="T100" s="93"/>
      <c r="U100" s="9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38"/>
  <sheetViews>
    <sheetView topLeftCell="C1" workbookViewId="0">
      <selection activeCell="F17" sqref="F17:F18"/>
    </sheetView>
  </sheetViews>
  <sheetFormatPr defaultColWidth="9.140625" defaultRowHeight="12.75" x14ac:dyDescent="0.2"/>
  <cols>
    <col min="1" max="1" width="10.42578125" style="3" hidden="1" customWidth="1"/>
    <col min="2" max="2" width="13.42578125" style="3" hidden="1" customWidth="1"/>
    <col min="3" max="3" width="18.28515625" style="7" customWidth="1"/>
    <col min="4" max="4" width="2.85546875" style="3" bestFit="1" customWidth="1"/>
    <col min="5" max="5" width="6.85546875" style="3" bestFit="1" customWidth="1"/>
    <col min="6" max="6" width="7.85546875" style="3" customWidth="1"/>
    <col min="7" max="7" width="9.140625" style="3"/>
    <col min="8" max="8" width="17.85546875" style="3" bestFit="1" customWidth="1"/>
    <col min="9" max="9" width="25.7109375" style="3" customWidth="1"/>
    <col min="10" max="10" width="2.85546875" style="3" bestFit="1" customWidth="1"/>
    <col min="11" max="11" width="6.85546875" style="3" bestFit="1" customWidth="1"/>
    <col min="12" max="12" width="5.42578125" style="3" bestFit="1" customWidth="1"/>
    <col min="13" max="16384" width="9.140625" style="3"/>
  </cols>
  <sheetData>
    <row r="1" spans="1:12" ht="12.95" x14ac:dyDescent="0.2">
      <c r="A1" s="11"/>
      <c r="E1" s="68"/>
      <c r="K1" s="68"/>
    </row>
    <row r="2" spans="1:12" ht="12.95" x14ac:dyDescent="0.2">
      <c r="C2" s="10"/>
      <c r="D2" s="4"/>
      <c r="E2" s="4"/>
      <c r="F2" s="4"/>
      <c r="G2" s="10"/>
      <c r="H2" s="10"/>
      <c r="I2" s="10"/>
      <c r="J2" s="10"/>
    </row>
    <row r="3" spans="1:12" ht="12.95" x14ac:dyDescent="0.2">
      <c r="C3" t="s">
        <v>5</v>
      </c>
      <c r="D3" s="28">
        <v>40</v>
      </c>
      <c r="E3" s="68">
        <v>5.4421296296296294E-2</v>
      </c>
      <c r="F3" s="64">
        <f>VLOOKUP(C3,DOB!$C:$M,8,FALSE)/E3%</f>
        <v>77.137388345384949</v>
      </c>
      <c r="G3" s="10"/>
      <c r="H3" s="10"/>
      <c r="I3" s="10" t="s">
        <v>60</v>
      </c>
      <c r="J3" s="10">
        <v>40</v>
      </c>
      <c r="K3" s="68">
        <v>7.1770833333333339E-2</v>
      </c>
      <c r="L3" s="64">
        <f>VLOOKUP(I3,DOB!$C:$M,8,FALSE)/K3%</f>
        <v>76.294146105466851</v>
      </c>
    </row>
    <row r="4" spans="1:12" ht="12.95" x14ac:dyDescent="0.2">
      <c r="C4" s="7" t="s">
        <v>7</v>
      </c>
      <c r="D4" s="3">
        <v>39</v>
      </c>
      <c r="E4" s="68">
        <v>5.7476851851851855E-2</v>
      </c>
      <c r="F4" s="64">
        <f>VLOOKUP(C4,DOB!$C:$M,8,FALSE)/E4%</f>
        <v>76.721707611759967</v>
      </c>
      <c r="G4" s="10"/>
      <c r="H4" s="10"/>
      <c r="I4" t="s">
        <v>54</v>
      </c>
      <c r="J4" s="10">
        <v>39</v>
      </c>
      <c r="K4" s="68">
        <v>7.4537037037037041E-2</v>
      </c>
      <c r="L4" s="64">
        <f>VLOOKUP(I4,DOB!$C:$M,8,FALSE)/K4%</f>
        <v>68.260869565217391</v>
      </c>
    </row>
    <row r="5" spans="1:12" ht="12.95" x14ac:dyDescent="0.2">
      <c r="C5" s="7" t="s">
        <v>99</v>
      </c>
      <c r="D5" s="28">
        <v>38</v>
      </c>
      <c r="E5" s="68">
        <v>5.8460648148148144E-2</v>
      </c>
      <c r="F5" s="64">
        <f>VLOOKUP(C5,DOB!$C:$M,8,FALSE)/E5%</f>
        <v>72.955850326667999</v>
      </c>
      <c r="G5" s="10"/>
      <c r="H5" s="10"/>
      <c r="I5" s="3" t="s">
        <v>43</v>
      </c>
      <c r="J5" s="10">
        <v>38</v>
      </c>
      <c r="K5" s="68">
        <v>8.1562499999999996E-2</v>
      </c>
      <c r="L5" s="64">
        <f>VLOOKUP(I5,DOB!$C:$M,8,FALSE)/K5%</f>
        <v>64.680005676174261</v>
      </c>
    </row>
    <row r="6" spans="1:12" ht="12.95" x14ac:dyDescent="0.2">
      <c r="C6" t="s">
        <v>98</v>
      </c>
      <c r="D6" s="3">
        <v>37</v>
      </c>
      <c r="E6" s="69">
        <v>6.7129629629629636E-2</v>
      </c>
      <c r="F6" s="64">
        <f>VLOOKUP(C6,DOB!$C:$M,8,FALSE)/E6%</f>
        <v>62.103448275862057</v>
      </c>
      <c r="G6" s="10"/>
      <c r="H6" s="10"/>
      <c r="I6" s="10" t="s">
        <v>218</v>
      </c>
      <c r="J6" s="10">
        <v>37</v>
      </c>
      <c r="K6" s="68">
        <v>0.10302083333333334</v>
      </c>
      <c r="L6" s="64">
        <f>VLOOKUP(I6,DOB!$C:$M,8,FALSE)/K6%</f>
        <v>56.757667677789009</v>
      </c>
    </row>
    <row r="7" spans="1:12" ht="12.95" x14ac:dyDescent="0.2">
      <c r="C7" t="s">
        <v>16</v>
      </c>
      <c r="D7" s="28">
        <v>36</v>
      </c>
      <c r="E7" s="68">
        <v>5.9618055555555556E-2</v>
      </c>
      <c r="F7" s="64">
        <f>VLOOKUP(C7,DOB!$C:$M,8,FALSE)/E7%</f>
        <v>74.587458745874599</v>
      </c>
      <c r="G7" s="10"/>
      <c r="H7" s="10"/>
      <c r="I7" s="10"/>
      <c r="J7" s="10">
        <v>36</v>
      </c>
      <c r="K7" s="68"/>
      <c r="L7" s="64"/>
    </row>
    <row r="8" spans="1:12" ht="12.95" x14ac:dyDescent="0.2">
      <c r="C8" t="s">
        <v>11</v>
      </c>
      <c r="D8" s="3">
        <v>35</v>
      </c>
      <c r="E8" s="68">
        <v>6.1805555555555558E-2</v>
      </c>
      <c r="F8" s="64">
        <f>VLOOKUP(C8,DOB!$C:$M,8,FALSE)/E8%</f>
        <v>73.838951310861418</v>
      </c>
      <c r="G8" s="10"/>
      <c r="H8" s="10"/>
      <c r="J8" s="10">
        <v>35</v>
      </c>
      <c r="L8" s="64"/>
    </row>
    <row r="9" spans="1:12" ht="12.95" x14ac:dyDescent="0.2">
      <c r="A9" s="4"/>
      <c r="C9" t="s">
        <v>8</v>
      </c>
      <c r="D9" s="28">
        <v>34</v>
      </c>
      <c r="E9" s="69">
        <v>6.2627314814814816E-2</v>
      </c>
      <c r="F9" s="64">
        <f>VLOOKUP(C9,DOB!$C:$M,8,FALSE)/E9%</f>
        <v>73.516909998151917</v>
      </c>
      <c r="G9" s="10"/>
      <c r="H9" s="10"/>
      <c r="I9"/>
      <c r="J9" s="10">
        <v>34</v>
      </c>
    </row>
    <row r="10" spans="1:12" ht="12.95" x14ac:dyDescent="0.2">
      <c r="A10" s="4"/>
      <c r="C10" t="s">
        <v>25</v>
      </c>
      <c r="D10" s="3">
        <v>33</v>
      </c>
      <c r="E10" s="68">
        <v>6.7129629629629636E-2</v>
      </c>
      <c r="F10" s="64">
        <f>VLOOKUP(C10,DOB!$C:$M,8,FALSE)/E10%</f>
        <v>63.017241379310335</v>
      </c>
      <c r="G10" s="10"/>
      <c r="H10" s="10"/>
      <c r="I10"/>
      <c r="J10" s="10">
        <v>33</v>
      </c>
    </row>
    <row r="11" spans="1:12" ht="12.95" x14ac:dyDescent="0.2">
      <c r="A11" s="4"/>
      <c r="C11" s="10" t="s">
        <v>9</v>
      </c>
      <c r="D11" s="28">
        <v>32</v>
      </c>
      <c r="E11" s="69">
        <v>6.7430555555555563E-2</v>
      </c>
      <c r="F11" s="64">
        <f>VLOOKUP(C11,DOB!$C:$M,8,FALSE)/E11%</f>
        <v>60.281496738757291</v>
      </c>
      <c r="G11" s="10"/>
      <c r="H11" s="10"/>
      <c r="I11"/>
      <c r="J11" s="10">
        <v>32</v>
      </c>
    </row>
    <row r="12" spans="1:12" ht="12.95" x14ac:dyDescent="0.2">
      <c r="A12" s="4"/>
      <c r="C12" s="10" t="s">
        <v>182</v>
      </c>
      <c r="D12" s="3">
        <v>31</v>
      </c>
      <c r="E12" s="68">
        <v>6.9710648148148147E-2</v>
      </c>
      <c r="F12" s="64">
        <f>VLOOKUP(C12,DOB!$C:$M,8,FALSE)/E12%</f>
        <v>58.85771210360285</v>
      </c>
      <c r="G12" s="10"/>
      <c r="H12" s="10"/>
      <c r="I12"/>
      <c r="J12" s="10">
        <v>31</v>
      </c>
    </row>
    <row r="13" spans="1:12" ht="12.95" x14ac:dyDescent="0.2">
      <c r="A13" s="4"/>
      <c r="C13" s="10" t="s">
        <v>116</v>
      </c>
      <c r="D13" s="28">
        <v>30</v>
      </c>
      <c r="E13" s="69">
        <v>7.1122685185185178E-2</v>
      </c>
      <c r="F13" s="64">
        <f>VLOOKUP(C13,DOB!$C:$M,8,FALSE)/E13%</f>
        <v>57.152156224572828</v>
      </c>
      <c r="G13" s="10"/>
      <c r="H13" s="10"/>
      <c r="I13" s="10"/>
      <c r="J13" s="10">
        <v>30</v>
      </c>
    </row>
    <row r="14" spans="1:12" ht="12.95" x14ac:dyDescent="0.2">
      <c r="A14" s="4"/>
      <c r="C14" s="10" t="s">
        <v>27</v>
      </c>
      <c r="D14" s="3">
        <v>29</v>
      </c>
      <c r="E14" s="68">
        <v>7.3449074074074069E-2</v>
      </c>
      <c r="F14" s="64">
        <f>VLOOKUP(C14,DOB!$C:$M,8,FALSE)/E14%</f>
        <v>59.533564450047272</v>
      </c>
      <c r="G14" s="10"/>
      <c r="H14" s="10"/>
      <c r="I14" s="10"/>
      <c r="J14" s="10">
        <v>29</v>
      </c>
    </row>
    <row r="15" spans="1:12" ht="12.95" x14ac:dyDescent="0.2">
      <c r="A15" s="4"/>
      <c r="C15" s="10" t="s">
        <v>24</v>
      </c>
      <c r="D15" s="28">
        <v>28</v>
      </c>
      <c r="E15" s="69">
        <v>7.3692129629629635E-2</v>
      </c>
      <c r="F15" s="64">
        <f>VLOOKUP(C15,DOB!$C:$M,8,FALSE)/E15%</f>
        <v>58.363436469294797</v>
      </c>
      <c r="G15" s="10"/>
      <c r="H15" s="10"/>
      <c r="I15" s="10"/>
      <c r="J15" s="10">
        <v>28</v>
      </c>
    </row>
    <row r="16" spans="1:12" ht="12.95" x14ac:dyDescent="0.2">
      <c r="A16" s="4"/>
      <c r="C16" s="7" t="s">
        <v>160</v>
      </c>
      <c r="D16" s="3">
        <v>27</v>
      </c>
      <c r="E16" s="68">
        <v>7.7048611111111109E-2</v>
      </c>
      <c r="F16" s="64">
        <f>VLOOKUP(C16,DOB!$C:$M,8,FALSE)/E16%</f>
        <v>62.520654949677031</v>
      </c>
      <c r="J16" s="10">
        <v>27</v>
      </c>
    </row>
    <row r="17" spans="1:13" ht="12.95" x14ac:dyDescent="0.2">
      <c r="A17" s="4"/>
      <c r="C17" s="7" t="s">
        <v>34</v>
      </c>
      <c r="D17" s="28">
        <v>26</v>
      </c>
      <c r="E17" s="69">
        <v>7.8009259259259264E-2</v>
      </c>
      <c r="F17" s="64">
        <f>VLOOKUP(C17,DOB!$C:$M,8,FALSE)/E17%</f>
        <v>57.997032640949556</v>
      </c>
      <c r="J17" s="10">
        <v>26</v>
      </c>
    </row>
    <row r="18" spans="1:13" ht="12.95" x14ac:dyDescent="0.2">
      <c r="A18" s="4"/>
      <c r="C18" s="7" t="s">
        <v>14</v>
      </c>
      <c r="D18" s="3">
        <v>25</v>
      </c>
      <c r="E18" s="68">
        <v>8.5393518518518521E-2</v>
      </c>
      <c r="F18" s="64">
        <f>VLOOKUP(C18,DOB!$C:$M,8,FALSE)/E18%</f>
        <v>64.827866630523175</v>
      </c>
      <c r="J18" s="10">
        <v>25</v>
      </c>
    </row>
    <row r="19" spans="1:13" ht="12.95" x14ac:dyDescent="0.2">
      <c r="A19" s="4"/>
      <c r="D19" s="28">
        <v>24</v>
      </c>
      <c r="E19" s="28"/>
      <c r="F19" s="28"/>
      <c r="J19" s="10">
        <v>24</v>
      </c>
    </row>
    <row r="20" spans="1:13" ht="12.95" x14ac:dyDescent="0.2">
      <c r="A20" s="4"/>
      <c r="D20" s="3">
        <v>23</v>
      </c>
      <c r="J20" s="10">
        <v>23</v>
      </c>
    </row>
    <row r="21" spans="1:13" ht="12.95" x14ac:dyDescent="0.2">
      <c r="A21" s="4"/>
      <c r="D21" s="28">
        <v>22</v>
      </c>
      <c r="E21" s="28"/>
      <c r="F21" s="28"/>
      <c r="J21" s="10">
        <v>22</v>
      </c>
    </row>
    <row r="22" spans="1:13" ht="12.95" x14ac:dyDescent="0.2">
      <c r="A22" s="4"/>
      <c r="D22" s="3">
        <v>21</v>
      </c>
      <c r="J22" s="10">
        <v>21</v>
      </c>
    </row>
    <row r="23" spans="1:13" ht="13.5" x14ac:dyDescent="0.2">
      <c r="A23" s="4"/>
      <c r="D23" s="28">
        <v>20</v>
      </c>
      <c r="E23" s="28"/>
      <c r="F23" s="28"/>
      <c r="I23" s="24"/>
      <c r="J23" s="10">
        <v>20</v>
      </c>
    </row>
    <row r="24" spans="1:13" ht="14.25" x14ac:dyDescent="0.2">
      <c r="D24" s="3">
        <v>19</v>
      </c>
      <c r="J24" s="10">
        <v>19</v>
      </c>
      <c r="M24" s="26"/>
    </row>
    <row r="25" spans="1:13" ht="14.25" x14ac:dyDescent="0.2">
      <c r="D25" s="28">
        <v>18</v>
      </c>
      <c r="E25" s="28"/>
      <c r="F25" s="28"/>
      <c r="J25" s="10">
        <v>18</v>
      </c>
      <c r="M25" s="25"/>
    </row>
    <row r="26" spans="1:13" ht="14.25" x14ac:dyDescent="0.2">
      <c r="D26" s="3">
        <v>17</v>
      </c>
      <c r="J26" s="10">
        <v>17</v>
      </c>
      <c r="M26" s="26"/>
    </row>
    <row r="27" spans="1:13" ht="14.25" x14ac:dyDescent="0.2">
      <c r="D27" s="28">
        <v>16</v>
      </c>
      <c r="E27" s="28"/>
      <c r="F27" s="28"/>
      <c r="J27" s="10">
        <v>16</v>
      </c>
      <c r="M27" s="25"/>
    </row>
    <row r="28" spans="1:13" ht="14.25" x14ac:dyDescent="0.2">
      <c r="D28" s="3">
        <v>15</v>
      </c>
      <c r="J28" s="10">
        <v>15</v>
      </c>
      <c r="M28" s="25"/>
    </row>
    <row r="29" spans="1:13" ht="14.25" x14ac:dyDescent="0.2">
      <c r="D29" s="28">
        <v>14</v>
      </c>
      <c r="E29" s="28"/>
      <c r="F29" s="28"/>
      <c r="J29" s="10">
        <v>14</v>
      </c>
      <c r="M29" s="26"/>
    </row>
    <row r="30" spans="1:13" ht="14.25" x14ac:dyDescent="0.2">
      <c r="D30" s="3">
        <v>13</v>
      </c>
      <c r="J30" s="10">
        <v>13</v>
      </c>
      <c r="M30" s="25"/>
    </row>
    <row r="31" spans="1:13" ht="14.25" x14ac:dyDescent="0.2">
      <c r="D31" s="28">
        <v>12</v>
      </c>
      <c r="E31" s="28"/>
      <c r="F31" s="28"/>
      <c r="J31" s="10">
        <v>12</v>
      </c>
      <c r="M31" s="26"/>
    </row>
    <row r="32" spans="1:13" ht="14.25" x14ac:dyDescent="0.2">
      <c r="D32" s="3">
        <v>11</v>
      </c>
      <c r="J32" s="10">
        <v>11</v>
      </c>
      <c r="M32" s="25"/>
    </row>
    <row r="33" spans="3:13" ht="14.25" x14ac:dyDescent="0.2">
      <c r="D33" s="28">
        <v>10</v>
      </c>
      <c r="E33" s="28"/>
      <c r="F33" s="28"/>
      <c r="J33" s="10">
        <v>10</v>
      </c>
      <c r="M33" s="27"/>
    </row>
    <row r="34" spans="3:13" ht="12.95" x14ac:dyDescent="0.2">
      <c r="D34" s="3">
        <v>9</v>
      </c>
      <c r="J34" s="10">
        <v>9</v>
      </c>
    </row>
    <row r="35" spans="3:13" ht="12.95" x14ac:dyDescent="0.2">
      <c r="D35" s="28">
        <v>8</v>
      </c>
      <c r="E35" s="28"/>
      <c r="F35" s="28"/>
      <c r="J35" s="10">
        <v>8</v>
      </c>
    </row>
    <row r="36" spans="3:13" ht="12.95" x14ac:dyDescent="0.2">
      <c r="D36" s="3">
        <v>7</v>
      </c>
      <c r="J36" s="10">
        <v>7</v>
      </c>
    </row>
    <row r="37" spans="3:13" ht="12.95" x14ac:dyDescent="0.2">
      <c r="D37" s="28">
        <v>6</v>
      </c>
      <c r="E37" s="28"/>
      <c r="F37" s="28"/>
      <c r="J37" s="10">
        <v>6</v>
      </c>
    </row>
    <row r="38" spans="3:13" ht="12.95" x14ac:dyDescent="0.2">
      <c r="D38" s="3">
        <v>5</v>
      </c>
      <c r="J38" s="10">
        <v>5</v>
      </c>
    </row>
    <row r="39" spans="3:13" ht="12.95" x14ac:dyDescent="0.2">
      <c r="D39" s="28">
        <v>4</v>
      </c>
      <c r="E39" s="28"/>
      <c r="F39" s="28"/>
      <c r="J39" s="10">
        <v>4</v>
      </c>
    </row>
    <row r="40" spans="3:13" ht="12.95" x14ac:dyDescent="0.2">
      <c r="D40" s="3">
        <v>3</v>
      </c>
      <c r="J40" s="10">
        <v>3</v>
      </c>
    </row>
    <row r="41" spans="3:13" ht="12.95" x14ac:dyDescent="0.2">
      <c r="D41" s="28">
        <v>2</v>
      </c>
      <c r="E41" s="28"/>
      <c r="F41" s="28"/>
      <c r="J41" s="10">
        <v>2</v>
      </c>
    </row>
    <row r="42" spans="3:13" ht="12.95" x14ac:dyDescent="0.2">
      <c r="D42" s="3">
        <v>1</v>
      </c>
      <c r="J42" s="10">
        <v>1</v>
      </c>
    </row>
    <row r="43" spans="3:13" x14ac:dyDescent="0.2">
      <c r="D43" s="8"/>
      <c r="E43" s="8"/>
      <c r="F43" s="8"/>
    </row>
    <row r="44" spans="3:13" x14ac:dyDescent="0.2">
      <c r="C44" s="8">
        <f>COUNTA(C3:C43)</f>
        <v>16</v>
      </c>
      <c r="D44" s="8"/>
      <c r="E44" s="8"/>
      <c r="F44" s="8"/>
      <c r="I44" s="8">
        <f>COUNTA(I3:I43)</f>
        <v>4</v>
      </c>
      <c r="J44" s="8"/>
    </row>
    <row r="45" spans="3:13" x14ac:dyDescent="0.2">
      <c r="D45" s="8"/>
      <c r="E45" s="8"/>
      <c r="F45" s="8"/>
    </row>
    <row r="46" spans="3:13" x14ac:dyDescent="0.2">
      <c r="D46" s="8"/>
      <c r="E46" s="8"/>
      <c r="F46" s="8"/>
    </row>
    <row r="47" spans="3:13" x14ac:dyDescent="0.2">
      <c r="D47" s="8"/>
      <c r="E47" s="8"/>
      <c r="F47" s="8"/>
    </row>
    <row r="48" spans="3:13" x14ac:dyDescent="0.2">
      <c r="D48" s="8"/>
      <c r="E48" s="8"/>
      <c r="F48" s="8"/>
    </row>
    <row r="49" spans="4:6" x14ac:dyDescent="0.2">
      <c r="D49" s="8"/>
      <c r="E49" s="8"/>
      <c r="F49" s="8"/>
    </row>
    <row r="50" spans="4:6" x14ac:dyDescent="0.2">
      <c r="D50" s="8"/>
      <c r="E50" s="8"/>
      <c r="F50" s="8"/>
    </row>
    <row r="51" spans="4:6" x14ac:dyDescent="0.2">
      <c r="D51" s="8"/>
      <c r="E51" s="8"/>
      <c r="F51" s="8"/>
    </row>
    <row r="52" spans="4:6" x14ac:dyDescent="0.2">
      <c r="D52" s="8"/>
      <c r="E52" s="8"/>
      <c r="F52" s="8"/>
    </row>
    <row r="53" spans="4:6" x14ac:dyDescent="0.2">
      <c r="D53" s="8"/>
      <c r="E53" s="8"/>
      <c r="F53" s="8"/>
    </row>
    <row r="54" spans="4:6" x14ac:dyDescent="0.2">
      <c r="D54" s="8"/>
      <c r="E54" s="8"/>
      <c r="F54" s="8"/>
    </row>
    <row r="55" spans="4:6" x14ac:dyDescent="0.2">
      <c r="D55" s="8"/>
      <c r="E55" s="8"/>
      <c r="F55" s="8"/>
    </row>
    <row r="56" spans="4:6" x14ac:dyDescent="0.2">
      <c r="D56" s="8"/>
      <c r="E56" s="8"/>
      <c r="F56" s="8"/>
    </row>
    <row r="57" spans="4:6" x14ac:dyDescent="0.2">
      <c r="D57" s="8"/>
      <c r="E57" s="8"/>
      <c r="F57" s="8"/>
    </row>
    <row r="58" spans="4:6" x14ac:dyDescent="0.2">
      <c r="D58" s="8"/>
      <c r="E58" s="8"/>
      <c r="F58" s="8"/>
    </row>
    <row r="59" spans="4:6" x14ac:dyDescent="0.2">
      <c r="D59" s="8"/>
      <c r="E59" s="8"/>
      <c r="F59" s="8"/>
    </row>
    <row r="60" spans="4:6" x14ac:dyDescent="0.2">
      <c r="D60" s="8"/>
      <c r="E60" s="8"/>
      <c r="F60" s="8"/>
    </row>
    <row r="61" spans="4:6" x14ac:dyDescent="0.2">
      <c r="D61" s="8"/>
      <c r="E61" s="8"/>
      <c r="F61" s="8"/>
    </row>
    <row r="62" spans="4:6" x14ac:dyDescent="0.2">
      <c r="D62" s="8"/>
      <c r="E62" s="8"/>
      <c r="F62" s="8"/>
    </row>
    <row r="63" spans="4:6" x14ac:dyDescent="0.2">
      <c r="D63" s="8"/>
      <c r="E63" s="8"/>
      <c r="F63" s="8"/>
    </row>
    <row r="64" spans="4:6" x14ac:dyDescent="0.2">
      <c r="D64" s="8"/>
      <c r="E64" s="8"/>
      <c r="F64" s="8"/>
    </row>
    <row r="65" spans="4:6" x14ac:dyDescent="0.2">
      <c r="D65" s="8"/>
      <c r="E65" s="8"/>
      <c r="F65" s="8"/>
    </row>
    <row r="66" spans="4:6" x14ac:dyDescent="0.2">
      <c r="D66" s="8"/>
      <c r="E66" s="8"/>
      <c r="F66" s="8"/>
    </row>
    <row r="67" spans="4:6" x14ac:dyDescent="0.2">
      <c r="D67" s="8"/>
      <c r="E67" s="8"/>
      <c r="F67" s="8"/>
    </row>
    <row r="68" spans="4:6" x14ac:dyDescent="0.2">
      <c r="D68" s="8"/>
      <c r="E68" s="8"/>
      <c r="F68" s="8"/>
    </row>
    <row r="69" spans="4:6" x14ac:dyDescent="0.2">
      <c r="D69" s="8"/>
      <c r="E69" s="8"/>
      <c r="F69" s="8"/>
    </row>
    <row r="70" spans="4:6" x14ac:dyDescent="0.2">
      <c r="D70" s="8"/>
      <c r="E70" s="8"/>
      <c r="F70" s="8"/>
    </row>
    <row r="71" spans="4:6" x14ac:dyDescent="0.2">
      <c r="D71" s="8"/>
      <c r="E71" s="8"/>
      <c r="F71" s="8"/>
    </row>
    <row r="72" spans="4:6" x14ac:dyDescent="0.2">
      <c r="D72" s="8"/>
      <c r="E72" s="8"/>
      <c r="F72" s="8"/>
    </row>
    <row r="73" spans="4:6" x14ac:dyDescent="0.2">
      <c r="D73" s="8"/>
      <c r="E73" s="8"/>
      <c r="F73" s="8"/>
    </row>
    <row r="74" spans="4:6" x14ac:dyDescent="0.2">
      <c r="D74" s="8"/>
      <c r="E74" s="8"/>
      <c r="F74" s="8"/>
    </row>
    <row r="75" spans="4:6" x14ac:dyDescent="0.2">
      <c r="D75" s="8"/>
      <c r="E75" s="8"/>
      <c r="F75" s="8"/>
    </row>
    <row r="76" spans="4:6" x14ac:dyDescent="0.2">
      <c r="D76" s="8"/>
      <c r="E76" s="8"/>
      <c r="F76" s="8"/>
    </row>
    <row r="77" spans="4:6" x14ac:dyDescent="0.2">
      <c r="D77" s="8"/>
      <c r="E77" s="8"/>
      <c r="F77" s="8"/>
    </row>
    <row r="78" spans="4:6" x14ac:dyDescent="0.2">
      <c r="D78" s="8"/>
      <c r="E78" s="8"/>
      <c r="F78" s="8"/>
    </row>
    <row r="79" spans="4:6" x14ac:dyDescent="0.2">
      <c r="D79" s="8"/>
      <c r="E79" s="8"/>
      <c r="F79" s="8"/>
    </row>
    <row r="80" spans="4:6" x14ac:dyDescent="0.2">
      <c r="D80" s="8"/>
      <c r="E80" s="8"/>
      <c r="F80" s="8"/>
    </row>
    <row r="81" spans="4:6" x14ac:dyDescent="0.2">
      <c r="D81" s="8"/>
      <c r="E81" s="8"/>
      <c r="F81" s="8"/>
    </row>
    <row r="82" spans="4:6" x14ac:dyDescent="0.2">
      <c r="D82" s="8"/>
      <c r="E82" s="8"/>
      <c r="F82" s="8"/>
    </row>
    <row r="83" spans="4:6" x14ac:dyDescent="0.2">
      <c r="D83" s="8"/>
      <c r="E83" s="8"/>
      <c r="F83" s="8"/>
    </row>
    <row r="84" spans="4:6" x14ac:dyDescent="0.2">
      <c r="D84" s="8"/>
      <c r="E84" s="8"/>
      <c r="F84" s="8"/>
    </row>
    <row r="85" spans="4:6" x14ac:dyDescent="0.2">
      <c r="D85" s="8"/>
      <c r="E85" s="8"/>
      <c r="F85" s="8"/>
    </row>
    <row r="86" spans="4:6" x14ac:dyDescent="0.2">
      <c r="D86" s="8"/>
      <c r="E86" s="8"/>
      <c r="F86" s="8"/>
    </row>
    <row r="87" spans="4:6" x14ac:dyDescent="0.2">
      <c r="D87" s="8"/>
      <c r="E87" s="8"/>
      <c r="F87" s="8"/>
    </row>
    <row r="88" spans="4:6" x14ac:dyDescent="0.2">
      <c r="D88" s="8"/>
      <c r="E88" s="8"/>
      <c r="F88" s="8"/>
    </row>
    <row r="89" spans="4:6" x14ac:dyDescent="0.2">
      <c r="D89" s="8"/>
      <c r="E89" s="8"/>
      <c r="F89" s="8"/>
    </row>
    <row r="90" spans="4:6" x14ac:dyDescent="0.2">
      <c r="D90" s="8"/>
      <c r="E90" s="8"/>
      <c r="F90" s="8"/>
    </row>
    <row r="91" spans="4:6" x14ac:dyDescent="0.2">
      <c r="D91" s="8"/>
      <c r="E91" s="8"/>
      <c r="F91" s="8"/>
    </row>
    <row r="92" spans="4:6" x14ac:dyDescent="0.2">
      <c r="D92" s="8"/>
      <c r="E92" s="8"/>
      <c r="F92" s="8"/>
    </row>
    <row r="93" spans="4:6" x14ac:dyDescent="0.2">
      <c r="D93" s="8"/>
      <c r="E93" s="8"/>
      <c r="F93" s="8"/>
    </row>
    <row r="94" spans="4:6" x14ac:dyDescent="0.2">
      <c r="D94" s="8"/>
      <c r="E94" s="8"/>
      <c r="F94" s="8"/>
    </row>
    <row r="95" spans="4:6" x14ac:dyDescent="0.2">
      <c r="D95" s="8"/>
      <c r="E95" s="8"/>
      <c r="F95" s="8"/>
    </row>
    <row r="96" spans="4:6" x14ac:dyDescent="0.2">
      <c r="D96" s="8"/>
      <c r="E96" s="8"/>
      <c r="F96" s="8"/>
    </row>
    <row r="97" spans="4:6" x14ac:dyDescent="0.2">
      <c r="D97" s="8"/>
      <c r="E97" s="8"/>
      <c r="F97" s="8"/>
    </row>
    <row r="98" spans="4:6" x14ac:dyDescent="0.2">
      <c r="D98" s="8"/>
      <c r="E98" s="8"/>
      <c r="F98" s="8"/>
    </row>
    <row r="99" spans="4:6" x14ac:dyDescent="0.2">
      <c r="D99" s="8"/>
      <c r="E99" s="8"/>
      <c r="F99" s="8"/>
    </row>
    <row r="100" spans="4:6" x14ac:dyDescent="0.2">
      <c r="D100" s="8"/>
      <c r="E100" s="8"/>
      <c r="F100" s="8"/>
    </row>
    <row r="101" spans="4:6" x14ac:dyDescent="0.2">
      <c r="D101" s="8"/>
      <c r="E101" s="8"/>
      <c r="F101" s="8"/>
    </row>
    <row r="102" spans="4:6" x14ac:dyDescent="0.2">
      <c r="D102" s="8"/>
      <c r="E102" s="8"/>
      <c r="F102" s="8"/>
    </row>
    <row r="103" spans="4:6" x14ac:dyDescent="0.2">
      <c r="D103" s="8"/>
      <c r="E103" s="8"/>
      <c r="F103" s="8"/>
    </row>
    <row r="104" spans="4:6" x14ac:dyDescent="0.2">
      <c r="D104" s="8"/>
      <c r="E104" s="8"/>
      <c r="F104" s="8"/>
    </row>
    <row r="105" spans="4:6" x14ac:dyDescent="0.2">
      <c r="D105" s="8"/>
      <c r="E105" s="8"/>
      <c r="F105" s="8"/>
    </row>
    <row r="106" spans="4:6" x14ac:dyDescent="0.2">
      <c r="D106" s="8"/>
      <c r="E106" s="8"/>
      <c r="F106" s="8"/>
    </row>
    <row r="107" spans="4:6" x14ac:dyDescent="0.2">
      <c r="D107" s="8"/>
      <c r="E107" s="8"/>
      <c r="F107" s="8"/>
    </row>
    <row r="108" spans="4:6" x14ac:dyDescent="0.2">
      <c r="D108" s="8"/>
      <c r="E108" s="8"/>
      <c r="F108" s="8"/>
    </row>
    <row r="109" spans="4:6" x14ac:dyDescent="0.2">
      <c r="D109" s="8"/>
      <c r="E109" s="8"/>
      <c r="F109" s="8"/>
    </row>
    <row r="110" spans="4:6" x14ac:dyDescent="0.2">
      <c r="D110" s="8"/>
      <c r="E110" s="8"/>
      <c r="F110" s="8"/>
    </row>
    <row r="111" spans="4:6" x14ac:dyDescent="0.2">
      <c r="D111" s="8"/>
      <c r="E111" s="8"/>
      <c r="F111" s="8"/>
    </row>
    <row r="112" spans="4:6" x14ac:dyDescent="0.2">
      <c r="D112" s="8"/>
      <c r="E112" s="8"/>
      <c r="F112" s="8"/>
    </row>
    <row r="113" spans="4:6" x14ac:dyDescent="0.2">
      <c r="D113" s="8"/>
      <c r="E113" s="8"/>
      <c r="F113" s="8"/>
    </row>
    <row r="114" spans="4:6" x14ac:dyDescent="0.2">
      <c r="D114" s="8"/>
      <c r="E114" s="8"/>
      <c r="F114" s="8"/>
    </row>
    <row r="115" spans="4:6" x14ac:dyDescent="0.2">
      <c r="D115" s="8"/>
      <c r="E115" s="8"/>
      <c r="F115" s="8"/>
    </row>
    <row r="116" spans="4:6" x14ac:dyDescent="0.2">
      <c r="D116" s="8"/>
      <c r="E116" s="8"/>
      <c r="F116" s="8"/>
    </row>
    <row r="117" spans="4:6" x14ac:dyDescent="0.2">
      <c r="D117" s="8"/>
      <c r="E117" s="8"/>
      <c r="F117" s="8"/>
    </row>
    <row r="118" spans="4:6" x14ac:dyDescent="0.2">
      <c r="D118" s="8"/>
      <c r="E118" s="8"/>
      <c r="F118" s="8"/>
    </row>
    <row r="119" spans="4:6" x14ac:dyDescent="0.2">
      <c r="D119" s="8"/>
      <c r="E119" s="8"/>
      <c r="F119" s="8"/>
    </row>
    <row r="120" spans="4:6" x14ac:dyDescent="0.2">
      <c r="D120" s="8"/>
      <c r="E120" s="8"/>
      <c r="F120" s="8"/>
    </row>
    <row r="121" spans="4:6" x14ac:dyDescent="0.2">
      <c r="D121" s="8"/>
      <c r="E121" s="8"/>
      <c r="F121" s="8"/>
    </row>
    <row r="122" spans="4:6" x14ac:dyDescent="0.2">
      <c r="D122" s="8"/>
      <c r="E122" s="8"/>
      <c r="F122" s="8"/>
    </row>
    <row r="123" spans="4:6" x14ac:dyDescent="0.2">
      <c r="D123" s="8"/>
      <c r="E123" s="8"/>
      <c r="F123" s="8"/>
    </row>
    <row r="124" spans="4:6" x14ac:dyDescent="0.2">
      <c r="D124" s="8"/>
      <c r="E124" s="8"/>
      <c r="F124" s="8"/>
    </row>
    <row r="125" spans="4:6" x14ac:dyDescent="0.2">
      <c r="D125" s="8"/>
      <c r="E125" s="8"/>
      <c r="F125" s="8"/>
    </row>
    <row r="126" spans="4:6" x14ac:dyDescent="0.2">
      <c r="D126" s="8"/>
      <c r="E126" s="8"/>
      <c r="F126" s="8"/>
    </row>
    <row r="127" spans="4:6" x14ac:dyDescent="0.2">
      <c r="D127" s="8"/>
      <c r="E127" s="8"/>
      <c r="F127" s="8"/>
    </row>
    <row r="128" spans="4:6" x14ac:dyDescent="0.2">
      <c r="D128" s="8"/>
      <c r="E128" s="8"/>
      <c r="F128" s="8"/>
    </row>
    <row r="129" spans="4:6" x14ac:dyDescent="0.2">
      <c r="D129" s="8"/>
      <c r="E129" s="8"/>
      <c r="F129" s="8"/>
    </row>
    <row r="130" spans="4:6" x14ac:dyDescent="0.2">
      <c r="D130" s="8"/>
      <c r="E130" s="8"/>
      <c r="F130" s="8"/>
    </row>
    <row r="131" spans="4:6" x14ac:dyDescent="0.2">
      <c r="D131" s="8"/>
      <c r="E131" s="8"/>
      <c r="F131" s="8"/>
    </row>
    <row r="132" spans="4:6" x14ac:dyDescent="0.2">
      <c r="D132" s="8"/>
      <c r="E132" s="8"/>
      <c r="F132" s="8"/>
    </row>
    <row r="133" spans="4:6" x14ac:dyDescent="0.2">
      <c r="D133" s="8"/>
      <c r="E133" s="8"/>
      <c r="F133" s="8"/>
    </row>
    <row r="134" spans="4:6" x14ac:dyDescent="0.2">
      <c r="D134" s="8"/>
      <c r="E134" s="8"/>
      <c r="F134" s="8"/>
    </row>
    <row r="135" spans="4:6" x14ac:dyDescent="0.2">
      <c r="D135" s="8"/>
      <c r="E135" s="8"/>
      <c r="F135" s="8"/>
    </row>
    <row r="136" spans="4:6" x14ac:dyDescent="0.2">
      <c r="D136" s="8"/>
      <c r="E136" s="8"/>
      <c r="F136" s="8"/>
    </row>
    <row r="137" spans="4:6" x14ac:dyDescent="0.2">
      <c r="D137" s="8"/>
      <c r="E137" s="8"/>
      <c r="F137" s="8"/>
    </row>
    <row r="138" spans="4:6" x14ac:dyDescent="0.2">
      <c r="D138" s="8"/>
      <c r="E138" s="8"/>
      <c r="F138" s="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G2" sqref="G2"/>
    </sheetView>
  </sheetViews>
  <sheetFormatPr defaultColWidth="9" defaultRowHeight="15" x14ac:dyDescent="0.25"/>
  <cols>
    <col min="1" max="16384" width="9" style="75"/>
  </cols>
  <sheetData>
    <row r="1" spans="1:21" ht="24" thickBot="1" x14ac:dyDescent="0.4">
      <c r="A1" s="72" t="s">
        <v>832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x14ac:dyDescent="0.25">
      <c r="A2" s="76" t="s">
        <v>833</v>
      </c>
      <c r="B2" s="77" t="s">
        <v>834</v>
      </c>
      <c r="C2" s="77" t="s">
        <v>835</v>
      </c>
      <c r="D2" s="77" t="s">
        <v>836</v>
      </c>
      <c r="E2" s="77" t="s">
        <v>837</v>
      </c>
      <c r="F2" s="77" t="s">
        <v>838</v>
      </c>
      <c r="G2" s="77" t="s">
        <v>839</v>
      </c>
      <c r="H2" s="77" t="s">
        <v>840</v>
      </c>
      <c r="I2" s="77" t="s">
        <v>841</v>
      </c>
      <c r="J2" s="77" t="s">
        <v>842</v>
      </c>
      <c r="K2" s="77" t="s">
        <v>843</v>
      </c>
      <c r="L2" s="77" t="s">
        <v>844</v>
      </c>
      <c r="M2" s="77" t="s">
        <v>845</v>
      </c>
      <c r="N2" s="77" t="s">
        <v>846</v>
      </c>
      <c r="O2" s="77" t="s">
        <v>847</v>
      </c>
      <c r="P2" s="77" t="s">
        <v>848</v>
      </c>
      <c r="Q2" s="77" t="s">
        <v>849</v>
      </c>
      <c r="R2" s="77" t="s">
        <v>850</v>
      </c>
      <c r="S2" s="77" t="s">
        <v>851</v>
      </c>
      <c r="T2" s="77" t="s">
        <v>852</v>
      </c>
      <c r="U2" s="78" t="s">
        <v>853</v>
      </c>
    </row>
    <row r="3" spans="1:21" x14ac:dyDescent="0.25">
      <c r="A3" s="79" t="s">
        <v>854</v>
      </c>
      <c r="B3" s="80">
        <v>779</v>
      </c>
      <c r="C3" s="80">
        <v>942</v>
      </c>
      <c r="D3" s="80">
        <v>1013.9999999999997</v>
      </c>
      <c r="E3" s="80">
        <v>1272</v>
      </c>
      <c r="F3" s="80">
        <v>1279</v>
      </c>
      <c r="G3" s="80">
        <v>1603</v>
      </c>
      <c r="H3" s="80">
        <v>1942.0000000000005</v>
      </c>
      <c r="I3" s="80">
        <v>2454.9999999999995</v>
      </c>
      <c r="J3" s="80">
        <v>2640</v>
      </c>
      <c r="K3" s="80">
        <v>3314.9999999999995</v>
      </c>
      <c r="L3" s="80">
        <v>3503</v>
      </c>
      <c r="M3" s="80">
        <v>4205.0000000000009</v>
      </c>
      <c r="N3" s="80">
        <v>5110</v>
      </c>
      <c r="O3" s="80">
        <v>7377.0000000000009</v>
      </c>
      <c r="P3" s="80">
        <v>8970</v>
      </c>
      <c r="Q3" s="80">
        <v>16080</v>
      </c>
      <c r="R3" s="80">
        <v>21360</v>
      </c>
      <c r="S3" s="80">
        <v>36300</v>
      </c>
      <c r="T3" s="80">
        <v>39850</v>
      </c>
      <c r="U3" s="81">
        <v>52800.000000000007</v>
      </c>
    </row>
    <row r="4" spans="1:21" ht="15.75" thickBot="1" x14ac:dyDescent="0.3">
      <c r="A4" s="79" t="s">
        <v>855</v>
      </c>
      <c r="B4" s="82">
        <v>9.0162037037037034E-3</v>
      </c>
      <c r="C4" s="82">
        <v>1.0902777777777779E-2</v>
      </c>
      <c r="D4" s="82">
        <v>1.1736111111111107E-2</v>
      </c>
      <c r="E4" s="82">
        <v>1.4722222222222222E-2</v>
      </c>
      <c r="F4" s="82">
        <v>1.480324074074074E-2</v>
      </c>
      <c r="G4" s="82">
        <v>1.8553240740740742E-2</v>
      </c>
      <c r="H4" s="82">
        <v>2.2476851851851855E-2</v>
      </c>
      <c r="I4" s="82">
        <v>2.8414351851851847E-2</v>
      </c>
      <c r="J4" s="82">
        <v>3.0555555555555555E-2</v>
      </c>
      <c r="K4" s="82">
        <v>3.8368055555555551E-2</v>
      </c>
      <c r="L4" s="82">
        <v>4.0543981481481479E-2</v>
      </c>
      <c r="M4" s="82">
        <v>4.8668981481481494E-2</v>
      </c>
      <c r="N4" s="82">
        <v>5.9143518518518519E-2</v>
      </c>
      <c r="O4" s="82">
        <v>8.5381944444444455E-2</v>
      </c>
      <c r="P4" s="82">
        <v>0.10381944444444445</v>
      </c>
      <c r="Q4" s="82">
        <v>0.18611111111111112</v>
      </c>
      <c r="R4" s="82">
        <v>0.24722222222222223</v>
      </c>
      <c r="S4" s="82">
        <v>0.4201388888888889</v>
      </c>
      <c r="T4" s="82">
        <v>0.46122685185185186</v>
      </c>
      <c r="U4" s="83">
        <v>0.61111111111111116</v>
      </c>
    </row>
    <row r="5" spans="1:21" x14ac:dyDescent="0.25">
      <c r="A5" s="84">
        <v>5</v>
      </c>
      <c r="B5" s="85">
        <v>1.4884259259259259E-2</v>
      </c>
      <c r="C5" s="85">
        <v>1.7997685185185186E-2</v>
      </c>
      <c r="D5" s="85">
        <v>1.9375E-2</v>
      </c>
      <c r="E5" s="85">
        <v>2.4305555555555556E-2</v>
      </c>
      <c r="F5" s="85">
        <v>2.4444444444444446E-2</v>
      </c>
      <c r="G5" s="85">
        <v>3.0636574074074073E-2</v>
      </c>
      <c r="H5" s="85">
        <v>3.7118055555555557E-2</v>
      </c>
      <c r="I5" s="85">
        <v>4.6921296296296294E-2</v>
      </c>
      <c r="J5" s="85">
        <v>5.0451388888888886E-2</v>
      </c>
      <c r="K5" s="85">
        <v>6.3356481481481486E-2</v>
      </c>
      <c r="L5" s="85">
        <v>6.6944444444444445E-2</v>
      </c>
      <c r="M5" s="85">
        <v>8.037037037037037E-2</v>
      </c>
      <c r="N5" s="85">
        <v>9.7662037037037033E-2</v>
      </c>
      <c r="O5" s="85">
        <v>0.14098379629629629</v>
      </c>
      <c r="P5" s="85">
        <v>0.17143518518518519</v>
      </c>
      <c r="Q5" s="85">
        <v>0.30731481481481482</v>
      </c>
      <c r="R5" s="85">
        <v>0.40822916666666664</v>
      </c>
      <c r="S5" s="85">
        <v>0.69376157407407413</v>
      </c>
      <c r="T5" s="85">
        <v>0.7616087962962963</v>
      </c>
      <c r="U5" s="86">
        <v>1.0090972222222223</v>
      </c>
    </row>
    <row r="6" spans="1:21" x14ac:dyDescent="0.25">
      <c r="A6" s="79">
        <v>6</v>
      </c>
      <c r="B6" s="87">
        <v>1.3668981481481482E-2</v>
      </c>
      <c r="C6" s="87">
        <v>1.6527777777777777E-2</v>
      </c>
      <c r="D6" s="87">
        <v>1.7789351851851851E-2</v>
      </c>
      <c r="E6" s="87">
        <v>2.2314814814814815E-2</v>
      </c>
      <c r="F6" s="87">
        <v>2.2442129629629631E-2</v>
      </c>
      <c r="G6" s="87">
        <v>2.8125000000000001E-2</v>
      </c>
      <c r="H6" s="87">
        <v>3.4074074074074076E-2</v>
      </c>
      <c r="I6" s="87">
        <v>4.3078703703703702E-2</v>
      </c>
      <c r="J6" s="87">
        <v>4.6319444444444448E-2</v>
      </c>
      <c r="K6" s="87">
        <v>5.8171296296296297E-2</v>
      </c>
      <c r="L6" s="87">
        <v>6.1469907407407411E-2</v>
      </c>
      <c r="M6" s="87">
        <v>7.3784722222222224E-2</v>
      </c>
      <c r="N6" s="87">
        <v>8.9664351851851856E-2</v>
      </c>
      <c r="O6" s="87">
        <v>0.12944444444444445</v>
      </c>
      <c r="P6" s="87">
        <v>0.15739583333333335</v>
      </c>
      <c r="Q6" s="87">
        <v>0.28215277777777775</v>
      </c>
      <c r="R6" s="87">
        <v>0.37480324074074073</v>
      </c>
      <c r="S6" s="87">
        <v>0.63695601851851846</v>
      </c>
      <c r="T6" s="87">
        <v>0.69924768518518521</v>
      </c>
      <c r="U6" s="88">
        <v>0.9264930555555555</v>
      </c>
    </row>
    <row r="7" spans="1:21" x14ac:dyDescent="0.25">
      <c r="A7" s="79">
        <v>7</v>
      </c>
      <c r="B7" s="87">
        <v>1.2708333333333334E-2</v>
      </c>
      <c r="C7" s="87">
        <v>1.5370370370370371E-2</v>
      </c>
      <c r="D7" s="87">
        <v>1.653935185185185E-2</v>
      </c>
      <c r="E7" s="87">
        <v>2.0752314814814814E-2</v>
      </c>
      <c r="F7" s="87">
        <v>2.0856481481481483E-2</v>
      </c>
      <c r="G7" s="87">
        <v>2.6145833333333333E-2</v>
      </c>
      <c r="H7" s="87">
        <v>3.1678240740740743E-2</v>
      </c>
      <c r="I7" s="87">
        <v>4.0046296296296295E-2</v>
      </c>
      <c r="J7" s="87">
        <v>4.3055555555555555E-2</v>
      </c>
      <c r="K7" s="87">
        <v>5.4074074074074073E-2</v>
      </c>
      <c r="L7" s="87">
        <v>5.7141203703703701E-2</v>
      </c>
      <c r="M7" s="87">
        <v>6.8587962962962962E-2</v>
      </c>
      <c r="N7" s="87">
        <v>8.3344907407407409E-2</v>
      </c>
      <c r="O7" s="87">
        <v>0.12032407407407407</v>
      </c>
      <c r="P7" s="87">
        <v>0.14630787037037038</v>
      </c>
      <c r="Q7" s="87">
        <v>0.26228009259259261</v>
      </c>
      <c r="R7" s="87">
        <v>0.34839120370370369</v>
      </c>
      <c r="S7" s="87">
        <v>0.59208333333333329</v>
      </c>
      <c r="T7" s="87">
        <v>0.64997685185185183</v>
      </c>
      <c r="U7" s="88">
        <v>0.86120370370370369</v>
      </c>
    </row>
    <row r="8" spans="1:21" x14ac:dyDescent="0.25">
      <c r="A8" s="79">
        <v>8</v>
      </c>
      <c r="B8" s="87">
        <v>1.193287037037037E-2</v>
      </c>
      <c r="C8" s="87">
        <v>1.443287037037037E-2</v>
      </c>
      <c r="D8" s="87">
        <v>1.5532407407407408E-2</v>
      </c>
      <c r="E8" s="87">
        <v>1.9479166666666665E-2</v>
      </c>
      <c r="F8" s="87">
        <v>1.9594907407407408E-2</v>
      </c>
      <c r="G8" s="87">
        <v>2.4548611111111111E-2</v>
      </c>
      <c r="H8" s="87">
        <v>2.974537037037037E-2</v>
      </c>
      <c r="I8" s="87">
        <v>3.7604166666666668E-2</v>
      </c>
      <c r="J8" s="87">
        <v>4.0439814814814817E-2</v>
      </c>
      <c r="K8" s="87">
        <v>5.077546296296296E-2</v>
      </c>
      <c r="L8" s="87">
        <v>5.3657407407407411E-2</v>
      </c>
      <c r="M8" s="87">
        <v>6.4409722222222215E-2</v>
      </c>
      <c r="N8" s="87">
        <v>7.8275462962962963E-2</v>
      </c>
      <c r="O8" s="87">
        <v>0.11299768518518519</v>
      </c>
      <c r="P8" s="87">
        <v>0.13739583333333333</v>
      </c>
      <c r="Q8" s="87">
        <v>0.24630787037037036</v>
      </c>
      <c r="R8" s="87">
        <v>0.32718750000000002</v>
      </c>
      <c r="S8" s="87">
        <v>0.55603009259259262</v>
      </c>
      <c r="T8" s="87">
        <v>0.61041666666666672</v>
      </c>
      <c r="U8" s="88">
        <v>0.80877314814814816</v>
      </c>
    </row>
    <row r="9" spans="1:21" x14ac:dyDescent="0.25">
      <c r="A9" s="79">
        <v>9</v>
      </c>
      <c r="B9" s="87">
        <v>1.1307870370370371E-2</v>
      </c>
      <c r="C9" s="87">
        <v>1.3668981481481482E-2</v>
      </c>
      <c r="D9" s="87">
        <v>1.4710648148148148E-2</v>
      </c>
      <c r="E9" s="87">
        <v>1.846064814814815E-2</v>
      </c>
      <c r="F9" s="87">
        <v>1.8564814814814815E-2</v>
      </c>
      <c r="G9" s="87">
        <v>2.326388888888889E-2</v>
      </c>
      <c r="H9" s="87">
        <v>2.8182870370370372E-2</v>
      </c>
      <c r="I9" s="87">
        <v>3.5624999999999997E-2</v>
      </c>
      <c r="J9" s="87">
        <v>3.8310185185185183E-2</v>
      </c>
      <c r="K9" s="87">
        <v>4.8101851851851854E-2</v>
      </c>
      <c r="L9" s="87">
        <v>5.0833333333333335E-2</v>
      </c>
      <c r="M9" s="87">
        <v>6.1018518518518521E-2</v>
      </c>
      <c r="N9" s="87">
        <v>7.4155092592592592E-2</v>
      </c>
      <c r="O9" s="87">
        <v>0.10704861111111111</v>
      </c>
      <c r="P9" s="87">
        <v>0.13016203703703705</v>
      </c>
      <c r="Q9" s="87">
        <v>0.23333333333333334</v>
      </c>
      <c r="R9" s="87">
        <v>0.30995370370370373</v>
      </c>
      <c r="S9" s="87">
        <v>0.52675925925925926</v>
      </c>
      <c r="T9" s="87">
        <v>0.57826388888888891</v>
      </c>
      <c r="U9" s="88">
        <v>0.76619212962962968</v>
      </c>
    </row>
    <row r="10" spans="1:21" x14ac:dyDescent="0.25">
      <c r="A10" s="89">
        <v>10</v>
      </c>
      <c r="B10" s="90">
        <v>1.0787037037037038E-2</v>
      </c>
      <c r="C10" s="90">
        <v>1.3043981481481481E-2</v>
      </c>
      <c r="D10" s="90">
        <v>1.4039351851851851E-2</v>
      </c>
      <c r="E10" s="90">
        <v>1.7615740740740741E-2</v>
      </c>
      <c r="F10" s="90">
        <v>1.7719907407407406E-2</v>
      </c>
      <c r="G10" s="90">
        <v>2.2199074074074072E-2</v>
      </c>
      <c r="H10" s="90">
        <v>2.6898148148148147E-2</v>
      </c>
      <c r="I10" s="90">
        <v>3.4004629629629628E-2</v>
      </c>
      <c r="J10" s="90">
        <v>3.6562499999999998E-2</v>
      </c>
      <c r="K10" s="90">
        <v>4.5914351851851852E-2</v>
      </c>
      <c r="L10" s="90">
        <v>4.8518518518518516E-2</v>
      </c>
      <c r="M10" s="90">
        <v>5.8240740740740739E-2</v>
      </c>
      <c r="N10" s="90">
        <v>7.0775462962962957E-2</v>
      </c>
      <c r="O10" s="90">
        <v>0.10217592592592592</v>
      </c>
      <c r="P10" s="90">
        <v>0.12424768518518518</v>
      </c>
      <c r="Q10" s="90">
        <v>0.22273148148148147</v>
      </c>
      <c r="R10" s="90">
        <v>0.29585648148148147</v>
      </c>
      <c r="S10" s="90">
        <v>0.50280092592592596</v>
      </c>
      <c r="T10" s="90">
        <v>0.55196759259259254</v>
      </c>
      <c r="U10" s="91">
        <v>0.7313425925925926</v>
      </c>
    </row>
    <row r="11" spans="1:21" x14ac:dyDescent="0.25">
      <c r="A11" s="79">
        <v>11</v>
      </c>
      <c r="B11" s="87" t="e">
        <v>#DIV/0!</v>
      </c>
      <c r="C11" s="87">
        <v>1.2534722222222221E-2</v>
      </c>
      <c r="D11" s="87">
        <v>1.3495370370370371E-2</v>
      </c>
      <c r="E11" s="87">
        <v>1.6932870370370369E-2</v>
      </c>
      <c r="F11" s="87">
        <v>1.7025462962962964E-2</v>
      </c>
      <c r="G11" s="87">
        <v>2.133101851851852E-2</v>
      </c>
      <c r="H11" s="87">
        <v>2.5844907407407407E-2</v>
      </c>
      <c r="I11" s="87">
        <v>3.2673611111111112E-2</v>
      </c>
      <c r="J11" s="87">
        <v>3.5138888888888886E-2</v>
      </c>
      <c r="K11" s="87">
        <v>4.4120370370370372E-2</v>
      </c>
      <c r="L11" s="87">
        <v>4.6620370370370368E-2</v>
      </c>
      <c r="M11" s="87">
        <v>5.5972222222222222E-2</v>
      </c>
      <c r="N11" s="87">
        <v>6.8009259259259255E-2</v>
      </c>
      <c r="O11" s="87">
        <v>9.8182870370370365E-2</v>
      </c>
      <c r="P11" s="87">
        <v>0.11938657407407408</v>
      </c>
      <c r="Q11" s="87">
        <v>0.21401620370370369</v>
      </c>
      <c r="R11" s="87">
        <v>0.28429398148148149</v>
      </c>
      <c r="S11" s="87">
        <v>0.48313657407407407</v>
      </c>
      <c r="T11" s="87">
        <v>0.53039351851851857</v>
      </c>
      <c r="U11" s="88">
        <v>0.70275462962962965</v>
      </c>
    </row>
    <row r="12" spans="1:21" x14ac:dyDescent="0.25">
      <c r="A12" s="79">
        <v>12</v>
      </c>
      <c r="B12" s="87">
        <v>1.0023148148148147E-2</v>
      </c>
      <c r="C12" s="87">
        <v>1.2118055555555556E-2</v>
      </c>
      <c r="D12" s="87">
        <v>1.3043981481481481E-2</v>
      </c>
      <c r="E12" s="87">
        <v>1.636574074074074E-2</v>
      </c>
      <c r="F12" s="87">
        <v>1.6458333333333332E-2</v>
      </c>
      <c r="G12" s="87">
        <v>2.0625000000000001E-2</v>
      </c>
      <c r="H12" s="87">
        <v>2.4988425925925924E-2</v>
      </c>
      <c r="I12" s="87">
        <v>3.1585648148148147E-2</v>
      </c>
      <c r="J12" s="87">
        <v>3.3969907407407407E-2</v>
      </c>
      <c r="K12" s="87">
        <v>4.2650462962962966E-2</v>
      </c>
      <c r="L12" s="87">
        <v>4.5069444444444447E-2</v>
      </c>
      <c r="M12" s="87">
        <v>5.409722222222222E-2</v>
      </c>
      <c r="N12" s="87">
        <v>6.5740740740740738E-2</v>
      </c>
      <c r="O12" s="87">
        <v>9.4907407407407413E-2</v>
      </c>
      <c r="P12" s="87">
        <v>0.11540509259259259</v>
      </c>
      <c r="Q12" s="87">
        <v>0.20688657407407407</v>
      </c>
      <c r="R12" s="87">
        <v>0.27481481481481479</v>
      </c>
      <c r="S12" s="87">
        <v>0.46702546296296299</v>
      </c>
      <c r="T12" s="87">
        <v>0.51269675925925928</v>
      </c>
      <c r="U12" s="88">
        <v>0.67931712962962965</v>
      </c>
    </row>
    <row r="13" spans="1:21" x14ac:dyDescent="0.25">
      <c r="A13" s="79">
        <v>13</v>
      </c>
      <c r="B13" s="87">
        <v>9.7453703703703695E-3</v>
      </c>
      <c r="C13" s="87">
        <v>1.1782407407407408E-2</v>
      </c>
      <c r="D13" s="87">
        <v>1.2685185185185185E-2</v>
      </c>
      <c r="E13" s="87">
        <v>1.5902777777777776E-2</v>
      </c>
      <c r="F13" s="87">
        <v>1.5995370370370372E-2</v>
      </c>
      <c r="G13" s="87">
        <v>2.0046296296296295E-2</v>
      </c>
      <c r="H13" s="87">
        <v>2.4282407407407409E-2</v>
      </c>
      <c r="I13" s="87">
        <v>3.0694444444444444E-2</v>
      </c>
      <c r="J13" s="87">
        <v>3.3009259259259259E-2</v>
      </c>
      <c r="K13" s="87">
        <v>4.144675925925926E-2</v>
      </c>
      <c r="L13" s="87">
        <v>4.3807870370370372E-2</v>
      </c>
      <c r="M13" s="87">
        <v>5.258101851851852E-2</v>
      </c>
      <c r="N13" s="87">
        <v>6.3900462962962964E-2</v>
      </c>
      <c r="O13" s="87">
        <v>9.2245370370370366E-2</v>
      </c>
      <c r="P13" s="87">
        <v>0.11216435185185185</v>
      </c>
      <c r="Q13" s="87">
        <v>0.2010763888888889</v>
      </c>
      <c r="R13" s="87">
        <v>0.26709490740740743</v>
      </c>
      <c r="S13" s="87">
        <v>0.45391203703703703</v>
      </c>
      <c r="T13" s="87">
        <v>0.49829861111111112</v>
      </c>
      <c r="U13" s="88">
        <v>0.66023148148148147</v>
      </c>
    </row>
    <row r="14" spans="1:21" x14ac:dyDescent="0.25">
      <c r="A14" s="79">
        <v>14</v>
      </c>
      <c r="B14" s="87">
        <v>9.5138888888888894E-3</v>
      </c>
      <c r="C14" s="87">
        <v>1.150462962962963E-2</v>
      </c>
      <c r="D14" s="87">
        <v>1.238425925925926E-2</v>
      </c>
      <c r="E14" s="87">
        <v>1.5532407407407408E-2</v>
      </c>
      <c r="F14" s="87">
        <v>1.5625E-2</v>
      </c>
      <c r="G14" s="87">
        <v>1.9583333333333335E-2</v>
      </c>
      <c r="H14" s="87">
        <v>2.3715277777777776E-2</v>
      </c>
      <c r="I14" s="87">
        <v>2.9988425925925925E-2</v>
      </c>
      <c r="J14" s="87">
        <v>3.2245370370370369E-2</v>
      </c>
      <c r="K14" s="87">
        <v>4.0486111111111112E-2</v>
      </c>
      <c r="L14" s="87">
        <v>4.2789351851851849E-2</v>
      </c>
      <c r="M14" s="87">
        <v>5.136574074074074E-2</v>
      </c>
      <c r="N14" s="87">
        <v>6.2418981481481478E-2</v>
      </c>
      <c r="O14" s="87">
        <v>9.0104166666666666E-2</v>
      </c>
      <c r="P14" s="87">
        <v>0.10956018518518519</v>
      </c>
      <c r="Q14" s="87">
        <v>0.19640046296296296</v>
      </c>
      <c r="R14" s="87">
        <v>0.26089120370370372</v>
      </c>
      <c r="S14" s="87">
        <v>0.44336805555555553</v>
      </c>
      <c r="T14" s="87">
        <v>0.48673611111111109</v>
      </c>
      <c r="U14" s="88">
        <v>0.64490740740740737</v>
      </c>
    </row>
    <row r="15" spans="1:21" x14ac:dyDescent="0.25">
      <c r="A15" s="89">
        <v>15</v>
      </c>
      <c r="B15" s="90">
        <v>9.3402777777777772E-3</v>
      </c>
      <c r="C15" s="90">
        <v>1.1296296296296296E-2</v>
      </c>
      <c r="D15" s="90">
        <v>1.2152777777777778E-2</v>
      </c>
      <c r="E15" s="90">
        <v>1.5243055555555555E-2</v>
      </c>
      <c r="F15" s="90">
        <v>1.5335648148148149E-2</v>
      </c>
      <c r="G15" s="90">
        <v>1.9212962962962963E-2</v>
      </c>
      <c r="H15" s="90">
        <v>2.3275462962962963E-2</v>
      </c>
      <c r="I15" s="90">
        <v>2.9421296296296296E-2</v>
      </c>
      <c r="J15" s="90">
        <v>3.1643518518518515E-2</v>
      </c>
      <c r="K15" s="90">
        <v>3.9733796296296295E-2</v>
      </c>
      <c r="L15" s="90">
        <v>4.1990740740740738E-2</v>
      </c>
      <c r="M15" s="90">
        <v>5.0405092592592592E-2</v>
      </c>
      <c r="N15" s="90">
        <v>6.1249999999999999E-2</v>
      </c>
      <c r="O15" s="90">
        <v>8.8425925925925922E-2</v>
      </c>
      <c r="P15" s="90">
        <v>0.10752314814814815</v>
      </c>
      <c r="Q15" s="90">
        <v>0.19274305555555554</v>
      </c>
      <c r="R15" s="90">
        <v>0.25603009259259257</v>
      </c>
      <c r="S15" s="90">
        <v>0.43510416666666668</v>
      </c>
      <c r="T15" s="90">
        <v>0.47766203703703702</v>
      </c>
      <c r="U15" s="91">
        <v>0.63288194444444446</v>
      </c>
    </row>
    <row r="16" spans="1:21" x14ac:dyDescent="0.25">
      <c r="A16" s="79">
        <v>16</v>
      </c>
      <c r="B16" s="87">
        <v>9.2013888888888892E-3</v>
      </c>
      <c r="C16" s="87">
        <v>1.1134259259259259E-2</v>
      </c>
      <c r="D16" s="87">
        <v>1.1979166666666667E-2</v>
      </c>
      <c r="E16" s="87">
        <v>1.5023148148148148E-2</v>
      </c>
      <c r="F16" s="87">
        <v>1.511574074074074E-2</v>
      </c>
      <c r="G16" s="87">
        <v>1.8935185185185187E-2</v>
      </c>
      <c r="H16" s="87">
        <v>2.2939814814814816E-2</v>
      </c>
      <c r="I16" s="87">
        <v>2.900462962962963E-2</v>
      </c>
      <c r="J16" s="87">
        <v>3.1192129629629629E-2</v>
      </c>
      <c r="K16" s="87">
        <v>3.9166666666666669E-2</v>
      </c>
      <c r="L16" s="87">
        <v>4.1388888888888892E-2</v>
      </c>
      <c r="M16" s="87">
        <v>4.9687500000000002E-2</v>
      </c>
      <c r="N16" s="87">
        <v>6.0370370370370373E-2</v>
      </c>
      <c r="O16" s="87">
        <v>8.7164351851851854E-2</v>
      </c>
      <c r="P16" s="87">
        <v>0.1059837962962963</v>
      </c>
      <c r="Q16" s="87">
        <v>0.18998842592592594</v>
      </c>
      <c r="R16" s="87">
        <v>0.25237268518518519</v>
      </c>
      <c r="S16" s="87">
        <v>0.42888888888888888</v>
      </c>
      <c r="T16" s="87">
        <v>0.47083333333333333</v>
      </c>
      <c r="U16" s="88">
        <v>0.62384259259259256</v>
      </c>
    </row>
    <row r="17" spans="1:21" x14ac:dyDescent="0.25">
      <c r="A17" s="79">
        <v>17</v>
      </c>
      <c r="B17" s="87">
        <v>9.0972222222222218E-3</v>
      </c>
      <c r="C17" s="87">
        <v>1.0995370370370371E-2</v>
      </c>
      <c r="D17" s="87">
        <v>1.1840277777777778E-2</v>
      </c>
      <c r="E17" s="87">
        <v>1.4849537037037038E-2</v>
      </c>
      <c r="F17" s="87">
        <v>1.4930555555555556E-2</v>
      </c>
      <c r="G17" s="87">
        <v>1.8715277777777779E-2</v>
      </c>
      <c r="H17" s="87">
        <v>2.2662037037037036E-2</v>
      </c>
      <c r="I17" s="87">
        <v>2.8657407407407406E-2</v>
      </c>
      <c r="J17" s="87">
        <v>3.0810185185185184E-2</v>
      </c>
      <c r="K17" s="87">
        <v>3.8692129629629632E-2</v>
      </c>
      <c r="L17" s="87">
        <v>4.08912037037037E-2</v>
      </c>
      <c r="M17" s="87">
        <v>4.9085648148148149E-2</v>
      </c>
      <c r="N17" s="87">
        <v>5.9641203703703703E-2</v>
      </c>
      <c r="O17" s="87">
        <v>8.6099537037037044E-2</v>
      </c>
      <c r="P17" s="87">
        <v>0.10469907407407407</v>
      </c>
      <c r="Q17" s="87">
        <v>0.18768518518518518</v>
      </c>
      <c r="R17" s="87">
        <v>0.24931712962962962</v>
      </c>
      <c r="S17" s="87">
        <v>0.42370370370370369</v>
      </c>
      <c r="T17" s="87">
        <v>0.46513888888888888</v>
      </c>
      <c r="U17" s="88">
        <v>0.61628472222222219</v>
      </c>
    </row>
    <row r="18" spans="1:21" x14ac:dyDescent="0.25">
      <c r="A18" s="79">
        <v>18</v>
      </c>
      <c r="B18" s="87">
        <v>9.0277777777777769E-3</v>
      </c>
      <c r="C18" s="87">
        <v>1.0914351851851852E-2</v>
      </c>
      <c r="D18" s="87">
        <v>1.1747685185185186E-2</v>
      </c>
      <c r="E18" s="87">
        <v>1.4733796296296297E-2</v>
      </c>
      <c r="F18" s="87">
        <v>1.4814814814814815E-2</v>
      </c>
      <c r="G18" s="87">
        <v>1.8564814814814815E-2</v>
      </c>
      <c r="H18" s="87">
        <v>2.2488425925925926E-2</v>
      </c>
      <c r="I18" s="87">
        <v>2.8437500000000001E-2</v>
      </c>
      <c r="J18" s="87">
        <v>3.0578703703703705E-2</v>
      </c>
      <c r="K18" s="87">
        <v>3.8391203703703705E-2</v>
      </c>
      <c r="L18" s="87">
        <v>4.0567129629629627E-2</v>
      </c>
      <c r="M18" s="87">
        <v>4.87037037037037E-2</v>
      </c>
      <c r="N18" s="87">
        <v>5.9189814814814813E-2</v>
      </c>
      <c r="O18" s="87">
        <v>8.5439814814814816E-2</v>
      </c>
      <c r="P18" s="87">
        <v>0.10388888888888889</v>
      </c>
      <c r="Q18" s="87">
        <v>0.18623842592592593</v>
      </c>
      <c r="R18" s="87">
        <v>0.24739583333333334</v>
      </c>
      <c r="S18" s="87">
        <v>0.42042824074074076</v>
      </c>
      <c r="T18" s="87">
        <v>0.46155092592592595</v>
      </c>
      <c r="U18" s="88">
        <v>0.61153935185185182</v>
      </c>
    </row>
    <row r="19" spans="1:21" x14ac:dyDescent="0.25">
      <c r="A19" s="79">
        <v>19</v>
      </c>
      <c r="B19" s="87">
        <v>9.0162037037037034E-3</v>
      </c>
      <c r="C19" s="87">
        <v>1.0902777777777779E-2</v>
      </c>
      <c r="D19" s="87">
        <v>1.173611111111111E-2</v>
      </c>
      <c r="E19" s="87">
        <v>1.4722222222222222E-2</v>
      </c>
      <c r="F19" s="87">
        <v>1.480324074074074E-2</v>
      </c>
      <c r="G19" s="87">
        <v>1.8553240740740742E-2</v>
      </c>
      <c r="H19" s="87">
        <v>2.2476851851851852E-2</v>
      </c>
      <c r="I19" s="87">
        <v>2.841435185185185E-2</v>
      </c>
      <c r="J19" s="87">
        <v>3.0555555555555555E-2</v>
      </c>
      <c r="K19" s="87">
        <v>3.8368055555555558E-2</v>
      </c>
      <c r="L19" s="87">
        <v>4.0543981481481479E-2</v>
      </c>
      <c r="M19" s="87">
        <v>4.866898148148148E-2</v>
      </c>
      <c r="N19" s="87">
        <v>5.9143518518518519E-2</v>
      </c>
      <c r="O19" s="87">
        <v>8.5381944444444441E-2</v>
      </c>
      <c r="P19" s="87">
        <v>0.10381944444444445</v>
      </c>
      <c r="Q19" s="87">
        <v>0.18611111111111112</v>
      </c>
      <c r="R19" s="87">
        <v>0.24722222222222223</v>
      </c>
      <c r="S19" s="87">
        <v>0.4201388888888889</v>
      </c>
      <c r="T19" s="87">
        <v>0.46122685185185186</v>
      </c>
      <c r="U19" s="88">
        <v>0.61111111111111116</v>
      </c>
    </row>
    <row r="20" spans="1:21" x14ac:dyDescent="0.25">
      <c r="A20" s="89">
        <v>20</v>
      </c>
      <c r="B20" s="90">
        <v>9.0162037037037034E-3</v>
      </c>
      <c r="C20" s="90">
        <v>1.0902777777777779E-2</v>
      </c>
      <c r="D20" s="90">
        <v>1.173611111111111E-2</v>
      </c>
      <c r="E20" s="90">
        <v>1.4722222222222222E-2</v>
      </c>
      <c r="F20" s="90">
        <v>1.480324074074074E-2</v>
      </c>
      <c r="G20" s="90">
        <v>1.8553240740740742E-2</v>
      </c>
      <c r="H20" s="90">
        <v>2.2476851851851852E-2</v>
      </c>
      <c r="I20" s="90">
        <v>2.841435185185185E-2</v>
      </c>
      <c r="J20" s="90">
        <v>3.0555555555555555E-2</v>
      </c>
      <c r="K20" s="90">
        <v>3.8368055555555558E-2</v>
      </c>
      <c r="L20" s="90">
        <v>4.0543981481481479E-2</v>
      </c>
      <c r="M20" s="90">
        <v>4.866898148148148E-2</v>
      </c>
      <c r="N20" s="90">
        <v>5.9143518518518519E-2</v>
      </c>
      <c r="O20" s="90">
        <v>8.5381944444444441E-2</v>
      </c>
      <c r="P20" s="90">
        <v>0.10381944444444445</v>
      </c>
      <c r="Q20" s="90">
        <v>0.18611111111111112</v>
      </c>
      <c r="R20" s="90">
        <v>0.24722222222222223</v>
      </c>
      <c r="S20" s="90">
        <v>0.4201388888888889</v>
      </c>
      <c r="T20" s="90">
        <v>0.46122685185185186</v>
      </c>
      <c r="U20" s="91">
        <v>0.61111111111111116</v>
      </c>
    </row>
    <row r="21" spans="1:21" x14ac:dyDescent="0.25">
      <c r="A21" s="79">
        <v>21</v>
      </c>
      <c r="B21" s="87">
        <v>9.0162037037037034E-3</v>
      </c>
      <c r="C21" s="87">
        <v>1.0902777777777779E-2</v>
      </c>
      <c r="D21" s="87">
        <v>1.173611111111111E-2</v>
      </c>
      <c r="E21" s="87">
        <v>1.4722222222222222E-2</v>
      </c>
      <c r="F21" s="87">
        <v>1.480324074074074E-2</v>
      </c>
      <c r="G21" s="87">
        <v>1.8553240740740742E-2</v>
      </c>
      <c r="H21" s="87">
        <v>2.2476851851851852E-2</v>
      </c>
      <c r="I21" s="87">
        <v>2.841435185185185E-2</v>
      </c>
      <c r="J21" s="87">
        <v>3.0555555555555555E-2</v>
      </c>
      <c r="K21" s="87">
        <v>3.8368055555555558E-2</v>
      </c>
      <c r="L21" s="87">
        <v>4.0543981481481479E-2</v>
      </c>
      <c r="M21" s="87">
        <v>4.866898148148148E-2</v>
      </c>
      <c r="N21" s="87">
        <v>5.9143518518518519E-2</v>
      </c>
      <c r="O21" s="87">
        <v>8.5381944444444441E-2</v>
      </c>
      <c r="P21" s="87">
        <v>0.10381944444444445</v>
      </c>
      <c r="Q21" s="87">
        <v>0.18611111111111112</v>
      </c>
      <c r="R21" s="87">
        <v>0.24722222222222223</v>
      </c>
      <c r="S21" s="87">
        <v>0.4201388888888889</v>
      </c>
      <c r="T21" s="87">
        <v>0.46122685185185186</v>
      </c>
      <c r="U21" s="88">
        <v>0.61111111111111116</v>
      </c>
    </row>
    <row r="22" spans="1:21" x14ac:dyDescent="0.25">
      <c r="A22" s="79">
        <v>22</v>
      </c>
      <c r="B22" s="87">
        <v>9.0162037037037034E-3</v>
      </c>
      <c r="C22" s="87">
        <v>1.0902777777777779E-2</v>
      </c>
      <c r="D22" s="87">
        <v>1.173611111111111E-2</v>
      </c>
      <c r="E22" s="87">
        <v>1.4722222222222222E-2</v>
      </c>
      <c r="F22" s="87">
        <v>1.480324074074074E-2</v>
      </c>
      <c r="G22" s="87">
        <v>1.8553240740740742E-2</v>
      </c>
      <c r="H22" s="87">
        <v>2.2476851851851852E-2</v>
      </c>
      <c r="I22" s="87">
        <v>2.841435185185185E-2</v>
      </c>
      <c r="J22" s="87">
        <v>3.0555555555555555E-2</v>
      </c>
      <c r="K22" s="87">
        <v>3.8368055555555558E-2</v>
      </c>
      <c r="L22" s="87">
        <v>4.0543981481481479E-2</v>
      </c>
      <c r="M22" s="87">
        <v>4.866898148148148E-2</v>
      </c>
      <c r="N22" s="87">
        <v>5.9143518518518519E-2</v>
      </c>
      <c r="O22" s="87">
        <v>8.5381944444444441E-2</v>
      </c>
      <c r="P22" s="87">
        <v>0.10381944444444445</v>
      </c>
      <c r="Q22" s="87">
        <v>0.18611111111111112</v>
      </c>
      <c r="R22" s="87">
        <v>0.24722222222222223</v>
      </c>
      <c r="S22" s="87">
        <v>0.4201388888888889</v>
      </c>
      <c r="T22" s="87">
        <v>0.46122685185185186</v>
      </c>
      <c r="U22" s="88">
        <v>0.61111111111111116</v>
      </c>
    </row>
    <row r="23" spans="1:21" x14ac:dyDescent="0.25">
      <c r="A23" s="79">
        <v>23</v>
      </c>
      <c r="B23" s="87">
        <v>9.0162037037037034E-3</v>
      </c>
      <c r="C23" s="87">
        <v>1.0902777777777779E-2</v>
      </c>
      <c r="D23" s="87">
        <v>1.173611111111111E-2</v>
      </c>
      <c r="E23" s="87">
        <v>1.4722222222222222E-2</v>
      </c>
      <c r="F23" s="87">
        <v>1.480324074074074E-2</v>
      </c>
      <c r="G23" s="87">
        <v>1.8553240740740742E-2</v>
      </c>
      <c r="H23" s="87">
        <v>2.2476851851851852E-2</v>
      </c>
      <c r="I23" s="87">
        <v>2.841435185185185E-2</v>
      </c>
      <c r="J23" s="87">
        <v>3.0555555555555555E-2</v>
      </c>
      <c r="K23" s="87">
        <v>3.8368055555555558E-2</v>
      </c>
      <c r="L23" s="87">
        <v>4.0543981481481479E-2</v>
      </c>
      <c r="M23" s="87">
        <v>4.866898148148148E-2</v>
      </c>
      <c r="N23" s="87">
        <v>5.9143518518518519E-2</v>
      </c>
      <c r="O23" s="87">
        <v>8.5381944444444441E-2</v>
      </c>
      <c r="P23" s="87">
        <v>0.10381944444444445</v>
      </c>
      <c r="Q23" s="87">
        <v>0.18611111111111112</v>
      </c>
      <c r="R23" s="87">
        <v>0.24722222222222223</v>
      </c>
      <c r="S23" s="87">
        <v>0.4201388888888889</v>
      </c>
      <c r="T23" s="87">
        <v>0.46122685185185186</v>
      </c>
      <c r="U23" s="88">
        <v>0.61111111111111116</v>
      </c>
    </row>
    <row r="24" spans="1:21" x14ac:dyDescent="0.25">
      <c r="A24" s="79">
        <v>24</v>
      </c>
      <c r="B24" s="87">
        <v>9.0162037037037034E-3</v>
      </c>
      <c r="C24" s="87">
        <v>1.0902777777777779E-2</v>
      </c>
      <c r="D24" s="87">
        <v>1.173611111111111E-2</v>
      </c>
      <c r="E24" s="87">
        <v>1.4722222222222222E-2</v>
      </c>
      <c r="F24" s="87">
        <v>1.480324074074074E-2</v>
      </c>
      <c r="G24" s="87">
        <v>1.8553240740740742E-2</v>
      </c>
      <c r="H24" s="87">
        <v>2.2476851851851852E-2</v>
      </c>
      <c r="I24" s="87">
        <v>2.841435185185185E-2</v>
      </c>
      <c r="J24" s="87">
        <v>3.0555555555555555E-2</v>
      </c>
      <c r="K24" s="87">
        <v>3.8368055555555558E-2</v>
      </c>
      <c r="L24" s="87">
        <v>4.0543981481481479E-2</v>
      </c>
      <c r="M24" s="87">
        <v>4.866898148148148E-2</v>
      </c>
      <c r="N24" s="87">
        <v>5.9143518518518519E-2</v>
      </c>
      <c r="O24" s="87">
        <v>8.5381944444444441E-2</v>
      </c>
      <c r="P24" s="87">
        <v>0.10381944444444445</v>
      </c>
      <c r="Q24" s="87">
        <v>0.18611111111111112</v>
      </c>
      <c r="R24" s="87">
        <v>0.24722222222222223</v>
      </c>
      <c r="S24" s="87">
        <v>0.4201388888888889</v>
      </c>
      <c r="T24" s="87">
        <v>0.46122685185185186</v>
      </c>
      <c r="U24" s="88">
        <v>0.61111111111111116</v>
      </c>
    </row>
    <row r="25" spans="1:21" x14ac:dyDescent="0.25">
      <c r="A25" s="89">
        <v>25</v>
      </c>
      <c r="B25" s="90">
        <v>9.0162037037037034E-3</v>
      </c>
      <c r="C25" s="90">
        <v>1.0902777777777779E-2</v>
      </c>
      <c r="D25" s="90">
        <v>1.173611111111111E-2</v>
      </c>
      <c r="E25" s="90">
        <v>1.4722222222222222E-2</v>
      </c>
      <c r="F25" s="90">
        <v>1.480324074074074E-2</v>
      </c>
      <c r="G25" s="90">
        <v>1.8553240740740742E-2</v>
      </c>
      <c r="H25" s="90">
        <v>2.2476851851851852E-2</v>
      </c>
      <c r="I25" s="90">
        <v>2.841435185185185E-2</v>
      </c>
      <c r="J25" s="90">
        <v>3.0555555555555555E-2</v>
      </c>
      <c r="K25" s="90">
        <v>3.8368055555555558E-2</v>
      </c>
      <c r="L25" s="90">
        <v>4.0543981481481479E-2</v>
      </c>
      <c r="M25" s="90">
        <v>4.866898148148148E-2</v>
      </c>
      <c r="N25" s="90">
        <v>5.9143518518518519E-2</v>
      </c>
      <c r="O25" s="90">
        <v>8.5381944444444441E-2</v>
      </c>
      <c r="P25" s="90">
        <v>0.10381944444444445</v>
      </c>
      <c r="Q25" s="90">
        <v>0.18611111111111112</v>
      </c>
      <c r="R25" s="90">
        <v>0.24722222222222223</v>
      </c>
      <c r="S25" s="90">
        <v>0.4201388888888889</v>
      </c>
      <c r="T25" s="90">
        <v>0.46122685185185186</v>
      </c>
      <c r="U25" s="91">
        <v>0.61111111111111116</v>
      </c>
    </row>
    <row r="26" spans="1:21" x14ac:dyDescent="0.25">
      <c r="A26" s="79">
        <v>26</v>
      </c>
      <c r="B26" s="87">
        <v>9.0162037037037034E-3</v>
      </c>
      <c r="C26" s="87">
        <v>1.0902777777777779E-2</v>
      </c>
      <c r="D26" s="87">
        <v>1.173611111111111E-2</v>
      </c>
      <c r="E26" s="87">
        <v>1.4722222222222222E-2</v>
      </c>
      <c r="F26" s="87">
        <v>1.480324074074074E-2</v>
      </c>
      <c r="G26" s="87">
        <v>1.8553240740740742E-2</v>
      </c>
      <c r="H26" s="87">
        <v>2.2476851851851852E-2</v>
      </c>
      <c r="I26" s="87">
        <v>2.841435185185185E-2</v>
      </c>
      <c r="J26" s="87">
        <v>3.0555555555555555E-2</v>
      </c>
      <c r="K26" s="87">
        <v>3.8368055555555558E-2</v>
      </c>
      <c r="L26" s="87">
        <v>4.0543981481481479E-2</v>
      </c>
      <c r="M26" s="87">
        <v>4.866898148148148E-2</v>
      </c>
      <c r="N26" s="87">
        <v>5.9143518518518519E-2</v>
      </c>
      <c r="O26" s="87">
        <v>8.5381944444444441E-2</v>
      </c>
      <c r="P26" s="87">
        <v>0.10381944444444445</v>
      </c>
      <c r="Q26" s="87">
        <v>0.18611111111111112</v>
      </c>
      <c r="R26" s="87">
        <v>0.24722222222222223</v>
      </c>
      <c r="S26" s="87">
        <v>0.4201388888888889</v>
      </c>
      <c r="T26" s="87">
        <v>0.46122685185185186</v>
      </c>
      <c r="U26" s="88">
        <v>0.61111111111111116</v>
      </c>
    </row>
    <row r="27" spans="1:21" x14ac:dyDescent="0.25">
      <c r="A27" s="79">
        <v>27</v>
      </c>
      <c r="B27" s="87">
        <v>9.0162037037037034E-3</v>
      </c>
      <c r="C27" s="87">
        <v>1.0902777777777779E-2</v>
      </c>
      <c r="D27" s="87">
        <v>1.173611111111111E-2</v>
      </c>
      <c r="E27" s="87">
        <v>1.4722222222222222E-2</v>
      </c>
      <c r="F27" s="87">
        <v>1.480324074074074E-2</v>
      </c>
      <c r="G27" s="87">
        <v>1.8553240740740742E-2</v>
      </c>
      <c r="H27" s="87">
        <v>2.2476851851851852E-2</v>
      </c>
      <c r="I27" s="87">
        <v>2.841435185185185E-2</v>
      </c>
      <c r="J27" s="87">
        <v>3.0555555555555555E-2</v>
      </c>
      <c r="K27" s="87">
        <v>3.8368055555555558E-2</v>
      </c>
      <c r="L27" s="87">
        <v>4.0543981481481479E-2</v>
      </c>
      <c r="M27" s="87">
        <v>4.866898148148148E-2</v>
      </c>
      <c r="N27" s="87">
        <v>5.9143518518518519E-2</v>
      </c>
      <c r="O27" s="87">
        <v>8.5381944444444441E-2</v>
      </c>
      <c r="P27" s="87">
        <v>0.10381944444444445</v>
      </c>
      <c r="Q27" s="87">
        <v>0.18611111111111112</v>
      </c>
      <c r="R27" s="87">
        <v>0.24722222222222223</v>
      </c>
      <c r="S27" s="87">
        <v>0.4201388888888889</v>
      </c>
      <c r="T27" s="87">
        <v>0.46122685185185186</v>
      </c>
      <c r="U27" s="88">
        <v>0.61111111111111116</v>
      </c>
    </row>
    <row r="28" spans="1:21" x14ac:dyDescent="0.25">
      <c r="A28" s="79">
        <v>28</v>
      </c>
      <c r="B28" s="87">
        <v>9.0162037037037034E-3</v>
      </c>
      <c r="C28" s="87">
        <v>1.0902777777777779E-2</v>
      </c>
      <c r="D28" s="87">
        <v>1.173611111111111E-2</v>
      </c>
      <c r="E28" s="87">
        <v>1.4722222222222222E-2</v>
      </c>
      <c r="F28" s="87">
        <v>1.480324074074074E-2</v>
      </c>
      <c r="G28" s="87">
        <v>1.8553240740740742E-2</v>
      </c>
      <c r="H28" s="87">
        <v>2.2476851851851852E-2</v>
      </c>
      <c r="I28" s="87">
        <v>2.841435185185185E-2</v>
      </c>
      <c r="J28" s="87">
        <v>3.0555555555555555E-2</v>
      </c>
      <c r="K28" s="87">
        <v>3.8368055555555558E-2</v>
      </c>
      <c r="L28" s="87">
        <v>4.0543981481481479E-2</v>
      </c>
      <c r="M28" s="87">
        <v>4.866898148148148E-2</v>
      </c>
      <c r="N28" s="87">
        <v>5.9143518518518519E-2</v>
      </c>
      <c r="O28" s="87">
        <v>8.5381944444444441E-2</v>
      </c>
      <c r="P28" s="87">
        <v>0.10381944444444445</v>
      </c>
      <c r="Q28" s="87">
        <v>0.18611111111111112</v>
      </c>
      <c r="R28" s="87">
        <v>0.24722222222222223</v>
      </c>
      <c r="S28" s="87">
        <v>0.4201388888888889</v>
      </c>
      <c r="T28" s="87">
        <v>0.46122685185185186</v>
      </c>
      <c r="U28" s="88">
        <v>0.61111111111111116</v>
      </c>
    </row>
    <row r="29" spans="1:21" x14ac:dyDescent="0.25">
      <c r="A29" s="79">
        <v>29</v>
      </c>
      <c r="B29" s="87">
        <v>9.0277777777777769E-3</v>
      </c>
      <c r="C29" s="87">
        <v>1.0902777777777779E-2</v>
      </c>
      <c r="D29" s="87">
        <v>1.173611111111111E-2</v>
      </c>
      <c r="E29" s="87">
        <v>1.4722222222222222E-2</v>
      </c>
      <c r="F29" s="87">
        <v>1.480324074074074E-2</v>
      </c>
      <c r="G29" s="87">
        <v>1.8553240740740742E-2</v>
      </c>
      <c r="H29" s="87">
        <v>2.2476851851851852E-2</v>
      </c>
      <c r="I29" s="87">
        <v>2.841435185185185E-2</v>
      </c>
      <c r="J29" s="87">
        <v>3.0555555555555555E-2</v>
      </c>
      <c r="K29" s="87">
        <v>3.8368055555555558E-2</v>
      </c>
      <c r="L29" s="87">
        <v>4.0543981481481479E-2</v>
      </c>
      <c r="M29" s="87">
        <v>4.866898148148148E-2</v>
      </c>
      <c r="N29" s="87">
        <v>5.9143518518518519E-2</v>
      </c>
      <c r="O29" s="87">
        <v>8.5381944444444441E-2</v>
      </c>
      <c r="P29" s="87">
        <v>0.10381944444444445</v>
      </c>
      <c r="Q29" s="87">
        <v>0.18611111111111112</v>
      </c>
      <c r="R29" s="87">
        <v>0.24722222222222223</v>
      </c>
      <c r="S29" s="87">
        <v>0.4201388888888889</v>
      </c>
      <c r="T29" s="87">
        <v>0.46122685185185186</v>
      </c>
      <c r="U29" s="88">
        <v>0.61111111111111116</v>
      </c>
    </row>
    <row r="30" spans="1:21" x14ac:dyDescent="0.25">
      <c r="A30" s="89">
        <v>30</v>
      </c>
      <c r="B30" s="90">
        <v>9.0393518518518522E-3</v>
      </c>
      <c r="C30" s="90">
        <v>1.0925925925925926E-2</v>
      </c>
      <c r="D30" s="90">
        <v>1.1747685185185186E-2</v>
      </c>
      <c r="E30" s="90">
        <v>1.4733796296296297E-2</v>
      </c>
      <c r="F30" s="90">
        <v>1.4814814814814815E-2</v>
      </c>
      <c r="G30" s="90">
        <v>1.8553240740740742E-2</v>
      </c>
      <c r="H30" s="90">
        <v>2.2476851851851852E-2</v>
      </c>
      <c r="I30" s="90">
        <v>2.841435185185185E-2</v>
      </c>
      <c r="J30" s="90">
        <v>3.0555555555555555E-2</v>
      </c>
      <c r="K30" s="90">
        <v>3.8368055555555558E-2</v>
      </c>
      <c r="L30" s="90">
        <v>4.0543981481481479E-2</v>
      </c>
      <c r="M30" s="90">
        <v>4.866898148148148E-2</v>
      </c>
      <c r="N30" s="90">
        <v>5.9143518518518519E-2</v>
      </c>
      <c r="O30" s="90">
        <v>8.5381944444444441E-2</v>
      </c>
      <c r="P30" s="90">
        <v>0.10381944444444445</v>
      </c>
      <c r="Q30" s="90">
        <v>0.18611111111111112</v>
      </c>
      <c r="R30" s="90">
        <v>0.24722222222222223</v>
      </c>
      <c r="S30" s="90">
        <v>0.4201388888888889</v>
      </c>
      <c r="T30" s="90">
        <v>0.46122685185185186</v>
      </c>
      <c r="U30" s="91">
        <v>0.61111111111111116</v>
      </c>
    </row>
    <row r="31" spans="1:21" x14ac:dyDescent="0.25">
      <c r="A31" s="79">
        <v>31</v>
      </c>
      <c r="B31" s="87">
        <v>9.0624999999999994E-3</v>
      </c>
      <c r="C31" s="87">
        <v>1.0937499999999999E-2</v>
      </c>
      <c r="D31" s="87">
        <v>1.1770833333333333E-2</v>
      </c>
      <c r="E31" s="87">
        <v>1.474537037037037E-2</v>
      </c>
      <c r="F31" s="87">
        <v>1.4826388888888889E-2</v>
      </c>
      <c r="G31" s="87">
        <v>1.8564814814814815E-2</v>
      </c>
      <c r="H31" s="87">
        <v>2.2476851851851852E-2</v>
      </c>
      <c r="I31" s="87">
        <v>2.841435185185185E-2</v>
      </c>
      <c r="J31" s="87">
        <v>3.0555555555555555E-2</v>
      </c>
      <c r="K31" s="87">
        <v>3.8368055555555558E-2</v>
      </c>
      <c r="L31" s="87">
        <v>4.0543981481481479E-2</v>
      </c>
      <c r="M31" s="87">
        <v>4.866898148148148E-2</v>
      </c>
      <c r="N31" s="87">
        <v>5.9143518518518519E-2</v>
      </c>
      <c r="O31" s="87">
        <v>8.5381944444444441E-2</v>
      </c>
      <c r="P31" s="87">
        <v>0.10381944444444445</v>
      </c>
      <c r="Q31" s="87">
        <v>0.18611111111111112</v>
      </c>
      <c r="R31" s="87">
        <v>0.24722222222222223</v>
      </c>
      <c r="S31" s="87">
        <v>0.4201388888888889</v>
      </c>
      <c r="T31" s="87">
        <v>0.46122685185185186</v>
      </c>
      <c r="U31" s="88">
        <v>0.61111111111111116</v>
      </c>
    </row>
    <row r="32" spans="1:21" x14ac:dyDescent="0.25">
      <c r="A32" s="79">
        <v>32</v>
      </c>
      <c r="B32" s="87">
        <v>9.0856481481481483E-3</v>
      </c>
      <c r="C32" s="87">
        <v>1.0972222222222222E-2</v>
      </c>
      <c r="D32" s="87">
        <v>1.1793981481481482E-2</v>
      </c>
      <c r="E32" s="87">
        <v>1.4768518518518519E-2</v>
      </c>
      <c r="F32" s="87">
        <v>1.4849537037037038E-2</v>
      </c>
      <c r="G32" s="87">
        <v>1.8587962962962962E-2</v>
      </c>
      <c r="H32" s="87">
        <v>2.2499999999999999E-2</v>
      </c>
      <c r="I32" s="87">
        <v>2.8425925925925927E-2</v>
      </c>
      <c r="J32" s="87">
        <v>3.0567129629629628E-2</v>
      </c>
      <c r="K32" s="87">
        <v>3.8379629629629632E-2</v>
      </c>
      <c r="L32" s="87">
        <v>4.0555555555555553E-2</v>
      </c>
      <c r="M32" s="87">
        <v>4.8680555555555553E-2</v>
      </c>
      <c r="N32" s="87">
        <v>5.9155092592592592E-2</v>
      </c>
      <c r="O32" s="87">
        <v>8.5393518518518521E-2</v>
      </c>
      <c r="P32" s="87">
        <v>0.1038425925925926</v>
      </c>
      <c r="Q32" s="87">
        <v>0.18614583333333334</v>
      </c>
      <c r="R32" s="87">
        <v>0.24726851851851853</v>
      </c>
      <c r="S32" s="87">
        <v>0.42021990740740739</v>
      </c>
      <c r="T32" s="87">
        <v>0.46131944444444445</v>
      </c>
      <c r="U32" s="88">
        <v>0.61123842592592592</v>
      </c>
    </row>
    <row r="33" spans="1:21" x14ac:dyDescent="0.25">
      <c r="A33" s="79">
        <v>33</v>
      </c>
      <c r="B33" s="87">
        <v>9.1203703703703707E-3</v>
      </c>
      <c r="C33" s="87">
        <v>1.1006944444444444E-2</v>
      </c>
      <c r="D33" s="87">
        <v>1.1828703703703704E-2</v>
      </c>
      <c r="E33" s="87">
        <v>1.480324074074074E-2</v>
      </c>
      <c r="F33" s="87">
        <v>1.4884259259259259E-2</v>
      </c>
      <c r="G33" s="87">
        <v>1.861111111111111E-2</v>
      </c>
      <c r="H33" s="87">
        <v>2.2534722222222223E-2</v>
      </c>
      <c r="I33" s="87">
        <v>2.8472222222222222E-2</v>
      </c>
      <c r="J33" s="87">
        <v>3.0613425925925926E-2</v>
      </c>
      <c r="K33" s="87">
        <v>3.8414351851851852E-2</v>
      </c>
      <c r="L33" s="87">
        <v>4.0590277777777781E-2</v>
      </c>
      <c r="M33" s="87">
        <v>4.8726851851851855E-2</v>
      </c>
      <c r="N33" s="87">
        <v>5.921296296296296E-2</v>
      </c>
      <c r="O33" s="87">
        <v>8.5474537037037043E-2</v>
      </c>
      <c r="P33" s="87">
        <v>0.10393518518518519</v>
      </c>
      <c r="Q33" s="87">
        <v>0.18631944444444445</v>
      </c>
      <c r="R33" s="87">
        <v>0.2475</v>
      </c>
      <c r="S33" s="87">
        <v>0.42060185185185184</v>
      </c>
      <c r="T33" s="87">
        <v>0.46173611111111112</v>
      </c>
      <c r="U33" s="88">
        <v>0.61178240740740741</v>
      </c>
    </row>
    <row r="34" spans="1:21" x14ac:dyDescent="0.25">
      <c r="A34" s="79">
        <v>34</v>
      </c>
      <c r="B34" s="87">
        <v>9.1666666666666667E-3</v>
      </c>
      <c r="C34" s="87">
        <v>1.1041666666666667E-2</v>
      </c>
      <c r="D34" s="87">
        <v>1.1875E-2</v>
      </c>
      <c r="E34" s="87">
        <v>1.4849537037037038E-2</v>
      </c>
      <c r="F34" s="87">
        <v>1.4930555555555556E-2</v>
      </c>
      <c r="G34" s="87">
        <v>1.8668981481481481E-2</v>
      </c>
      <c r="H34" s="87">
        <v>2.2592592592592591E-2</v>
      </c>
      <c r="I34" s="87">
        <v>2.8530092592592593E-2</v>
      </c>
      <c r="J34" s="87">
        <v>3.0671296296296297E-2</v>
      </c>
      <c r="K34" s="87">
        <v>3.847222222222222E-2</v>
      </c>
      <c r="L34" s="87">
        <v>4.0648148148148149E-2</v>
      </c>
      <c r="M34" s="87">
        <v>4.8796296296296296E-2</v>
      </c>
      <c r="N34" s="87">
        <v>5.9305555555555556E-2</v>
      </c>
      <c r="O34" s="87">
        <v>8.5613425925925926E-2</v>
      </c>
      <c r="P34" s="87">
        <v>0.10409722222222222</v>
      </c>
      <c r="Q34" s="87">
        <v>0.18662037037037038</v>
      </c>
      <c r="R34" s="87">
        <v>0.24789351851851851</v>
      </c>
      <c r="S34" s="87">
        <v>0.42127314814814815</v>
      </c>
      <c r="T34" s="87">
        <v>0.46247685185185183</v>
      </c>
      <c r="U34" s="88">
        <v>0.61276620370370372</v>
      </c>
    </row>
    <row r="35" spans="1:21" x14ac:dyDescent="0.25">
      <c r="A35" s="89">
        <v>35</v>
      </c>
      <c r="B35" s="90">
        <v>9.2129629629629627E-3</v>
      </c>
      <c r="C35" s="90">
        <v>1.1099537037037036E-2</v>
      </c>
      <c r="D35" s="90">
        <v>1.193287037037037E-2</v>
      </c>
      <c r="E35" s="90">
        <v>1.4907407407407407E-2</v>
      </c>
      <c r="F35" s="90">
        <v>1.4988425925925926E-2</v>
      </c>
      <c r="G35" s="90">
        <v>1.8726851851851852E-2</v>
      </c>
      <c r="H35" s="90">
        <v>2.2662037037037036E-2</v>
      </c>
      <c r="I35" s="90">
        <v>2.8611111111111111E-2</v>
      </c>
      <c r="J35" s="90">
        <v>3.0752314814814816E-2</v>
      </c>
      <c r="K35" s="90">
        <v>3.8564814814814816E-2</v>
      </c>
      <c r="L35" s="90">
        <v>4.0752314814814818E-2</v>
      </c>
      <c r="M35" s="90">
        <v>4.8912037037037039E-2</v>
      </c>
      <c r="N35" s="90">
        <v>5.9444444444444446E-2</v>
      </c>
      <c r="O35" s="90">
        <v>8.5810185185185184E-2</v>
      </c>
      <c r="P35" s="90">
        <v>0.10434027777777778</v>
      </c>
      <c r="Q35" s="90">
        <v>0.18704861111111112</v>
      </c>
      <c r="R35" s="90">
        <v>0.24846064814814814</v>
      </c>
      <c r="S35" s="90">
        <v>0.42224537037037035</v>
      </c>
      <c r="T35" s="90">
        <v>0.46354166666666669</v>
      </c>
      <c r="U35" s="91">
        <v>0.61417824074074079</v>
      </c>
    </row>
    <row r="36" spans="1:21" x14ac:dyDescent="0.25">
      <c r="A36" s="79">
        <v>36</v>
      </c>
      <c r="B36" s="87">
        <v>9.2592592592592587E-3</v>
      </c>
      <c r="C36" s="87">
        <v>1.1157407407407408E-2</v>
      </c>
      <c r="D36" s="87">
        <v>1.1990740740740741E-2</v>
      </c>
      <c r="E36" s="87">
        <v>1.4976851851851852E-2</v>
      </c>
      <c r="F36" s="87">
        <v>1.5057870370370371E-2</v>
      </c>
      <c r="G36" s="87">
        <v>1.8796296296296297E-2</v>
      </c>
      <c r="H36" s="87">
        <v>2.2743055555555555E-2</v>
      </c>
      <c r="I36" s="87">
        <v>2.8703703703703703E-2</v>
      </c>
      <c r="J36" s="87">
        <v>3.0856481481481481E-2</v>
      </c>
      <c r="K36" s="87">
        <v>3.8692129629629632E-2</v>
      </c>
      <c r="L36" s="87">
        <v>4.0868055555555553E-2</v>
      </c>
      <c r="M36" s="87">
        <v>4.9062500000000002E-2</v>
      </c>
      <c r="N36" s="87">
        <v>5.9618055555555556E-2</v>
      </c>
      <c r="O36" s="87">
        <v>8.6064814814814816E-2</v>
      </c>
      <c r="P36" s="87">
        <v>0.10465277777777778</v>
      </c>
      <c r="Q36" s="87">
        <v>0.18761574074074075</v>
      </c>
      <c r="R36" s="87">
        <v>0.24921296296296297</v>
      </c>
      <c r="S36" s="87">
        <v>0.42353009259259261</v>
      </c>
      <c r="T36" s="87">
        <v>0.46494212962962961</v>
      </c>
      <c r="U36" s="88">
        <v>0.61604166666666671</v>
      </c>
    </row>
    <row r="37" spans="1:21" x14ac:dyDescent="0.25">
      <c r="A37" s="79">
        <v>37</v>
      </c>
      <c r="B37" s="87">
        <v>9.3171296296296301E-3</v>
      </c>
      <c r="C37" s="87">
        <v>1.1226851851851852E-2</v>
      </c>
      <c r="D37" s="87">
        <v>1.2060185185185186E-2</v>
      </c>
      <c r="E37" s="87">
        <v>1.5057870370370371E-2</v>
      </c>
      <c r="F37" s="87">
        <v>1.5138888888888889E-2</v>
      </c>
      <c r="G37" s="87">
        <v>1.8888888888888889E-2</v>
      </c>
      <c r="H37" s="87">
        <v>2.2847222222222224E-2</v>
      </c>
      <c r="I37" s="87">
        <v>2.883101851851852E-2</v>
      </c>
      <c r="J37" s="87">
        <v>3.0983796296296297E-2</v>
      </c>
      <c r="K37" s="87">
        <v>3.8842592592592595E-2</v>
      </c>
      <c r="L37" s="87">
        <v>4.103009259259259E-2</v>
      </c>
      <c r="M37" s="87">
        <v>4.9247685185185186E-2</v>
      </c>
      <c r="N37" s="87">
        <v>5.9849537037037034E-2</v>
      </c>
      <c r="O37" s="87">
        <v>8.6400462962962957E-2</v>
      </c>
      <c r="P37" s="87">
        <v>0.10505787037037037</v>
      </c>
      <c r="Q37" s="87">
        <v>0.18833333333333332</v>
      </c>
      <c r="R37" s="87">
        <v>0.25017361111111114</v>
      </c>
      <c r="S37" s="87">
        <v>0.42515046296296294</v>
      </c>
      <c r="T37" s="87">
        <v>0.46673611111111113</v>
      </c>
      <c r="U37" s="88">
        <v>0.61840277777777775</v>
      </c>
    </row>
    <row r="38" spans="1:21" x14ac:dyDescent="0.25">
      <c r="A38" s="79">
        <v>38</v>
      </c>
      <c r="B38" s="87">
        <v>9.3865740740740732E-3</v>
      </c>
      <c r="C38" s="87">
        <v>1.1296296296296296E-2</v>
      </c>
      <c r="D38" s="87">
        <v>1.2141203703703704E-2</v>
      </c>
      <c r="E38" s="87">
        <v>1.5150462962962963E-2</v>
      </c>
      <c r="F38" s="87">
        <v>1.5231481481481481E-2</v>
      </c>
      <c r="G38" s="87">
        <v>1.8993055555555555E-2</v>
      </c>
      <c r="H38" s="87">
        <v>2.2962962962962963E-2</v>
      </c>
      <c r="I38" s="87">
        <v>2.8969907407407406E-2</v>
      </c>
      <c r="J38" s="87">
        <v>3.1134259259259261E-2</v>
      </c>
      <c r="K38" s="87">
        <v>3.9027777777777779E-2</v>
      </c>
      <c r="L38" s="87">
        <v>4.1215277777777781E-2</v>
      </c>
      <c r="M38" s="87">
        <v>4.9479166666666664E-2</v>
      </c>
      <c r="N38" s="87">
        <v>6.0127314814814814E-2</v>
      </c>
      <c r="O38" s="87">
        <v>8.6793981481481486E-2</v>
      </c>
      <c r="P38" s="87">
        <v>0.10554398148148147</v>
      </c>
      <c r="Q38" s="87">
        <v>0.18918981481481481</v>
      </c>
      <c r="R38" s="87">
        <v>0.25131944444444443</v>
      </c>
      <c r="S38" s="87">
        <v>0.42709490740740741</v>
      </c>
      <c r="T38" s="87">
        <v>0.46886574074074072</v>
      </c>
      <c r="U38" s="88">
        <v>0.62123842592592593</v>
      </c>
    </row>
    <row r="39" spans="1:21" x14ac:dyDescent="0.25">
      <c r="A39" s="79">
        <v>39</v>
      </c>
      <c r="B39" s="87">
        <v>9.4560185185185181E-3</v>
      </c>
      <c r="C39" s="87">
        <v>1.1377314814814814E-2</v>
      </c>
      <c r="D39" s="87">
        <v>1.2233796296296296E-2</v>
      </c>
      <c r="E39" s="87">
        <v>1.525462962962963E-2</v>
      </c>
      <c r="F39" s="87">
        <v>1.5335648148148149E-2</v>
      </c>
      <c r="G39" s="87">
        <v>1.9108796296296297E-2</v>
      </c>
      <c r="H39" s="87">
        <v>2.3113425925925926E-2</v>
      </c>
      <c r="I39" s="87">
        <v>2.914351851851852E-2</v>
      </c>
      <c r="J39" s="87">
        <v>3.1307870370370368E-2</v>
      </c>
      <c r="K39" s="87">
        <v>3.923611111111111E-2</v>
      </c>
      <c r="L39" s="87">
        <v>4.1435185185185186E-2</v>
      </c>
      <c r="M39" s="87">
        <v>4.974537037037037E-2</v>
      </c>
      <c r="N39" s="87">
        <v>6.0451388888888888E-2</v>
      </c>
      <c r="O39" s="87">
        <v>8.7268518518518523E-2</v>
      </c>
      <c r="P39" s="87">
        <v>0.10611111111111111</v>
      </c>
      <c r="Q39" s="87">
        <v>0.19021990740740741</v>
      </c>
      <c r="R39" s="87">
        <v>0.25268518518518518</v>
      </c>
      <c r="S39" s="87">
        <v>0.42940972222222223</v>
      </c>
      <c r="T39" s="87">
        <v>0.47141203703703705</v>
      </c>
      <c r="U39" s="88">
        <v>0.62460648148148146</v>
      </c>
    </row>
    <row r="40" spans="1:21" x14ac:dyDescent="0.25">
      <c r="A40" s="89">
        <v>40</v>
      </c>
      <c r="B40" s="90">
        <v>9.525462962962963E-3</v>
      </c>
      <c r="C40" s="90">
        <v>1.1458333333333333E-2</v>
      </c>
      <c r="D40" s="90">
        <v>1.2314814814814815E-2</v>
      </c>
      <c r="E40" s="90">
        <v>1.5370370370370371E-2</v>
      </c>
      <c r="F40" s="90">
        <v>1.545138888888889E-2</v>
      </c>
      <c r="G40" s="90">
        <v>1.9247685185185184E-2</v>
      </c>
      <c r="H40" s="90">
        <v>2.326388888888889E-2</v>
      </c>
      <c r="I40" s="90">
        <v>2.9328703703703704E-2</v>
      </c>
      <c r="J40" s="90">
        <v>3.1516203703703706E-2</v>
      </c>
      <c r="K40" s="90">
        <v>3.9479166666666669E-2</v>
      </c>
      <c r="L40" s="90">
        <v>4.1689814814814811E-2</v>
      </c>
      <c r="M40" s="90">
        <v>5.0046296296296297E-2</v>
      </c>
      <c r="N40" s="90">
        <v>6.0810185185185182E-2</v>
      </c>
      <c r="O40" s="90">
        <v>8.7800925925925921E-2</v>
      </c>
      <c r="P40" s="90">
        <v>0.10675925925925926</v>
      </c>
      <c r="Q40" s="90">
        <v>0.19137731481481482</v>
      </c>
      <c r="R40" s="90">
        <v>0.25421296296296297</v>
      </c>
      <c r="S40" s="90">
        <v>0.43201388888888886</v>
      </c>
      <c r="T40" s="90">
        <v>0.47427083333333331</v>
      </c>
      <c r="U40" s="91">
        <v>0.62839120370370372</v>
      </c>
    </row>
    <row r="41" spans="1:21" x14ac:dyDescent="0.25">
      <c r="A41" s="79">
        <v>41</v>
      </c>
      <c r="B41" s="87">
        <v>9.5833333333333326E-3</v>
      </c>
      <c r="C41" s="87">
        <v>1.1550925925925926E-2</v>
      </c>
      <c r="D41" s="87">
        <v>1.2407407407407407E-2</v>
      </c>
      <c r="E41" s="87">
        <v>1.5486111111111112E-2</v>
      </c>
      <c r="F41" s="87">
        <v>1.556712962962963E-2</v>
      </c>
      <c r="G41" s="87">
        <v>1.9398148148148147E-2</v>
      </c>
      <c r="H41" s="87">
        <v>2.34375E-2</v>
      </c>
      <c r="I41" s="87">
        <v>2.9548611111111112E-2</v>
      </c>
      <c r="J41" s="87">
        <v>3.1747685185185184E-2</v>
      </c>
      <c r="K41" s="87">
        <v>3.9756944444444442E-2</v>
      </c>
      <c r="L41" s="87">
        <v>4.1979166666666665E-2</v>
      </c>
      <c r="M41" s="87">
        <v>5.0393518518518518E-2</v>
      </c>
      <c r="N41" s="87">
        <v>6.1238425925925925E-2</v>
      </c>
      <c r="O41" s="87">
        <v>8.8402777777777775E-2</v>
      </c>
      <c r="P41" s="87">
        <v>0.1075</v>
      </c>
      <c r="Q41" s="87">
        <v>0.19269675925925925</v>
      </c>
      <c r="R41" s="87">
        <v>0.25597222222222221</v>
      </c>
      <c r="S41" s="87">
        <v>0.43501157407407409</v>
      </c>
      <c r="T41" s="87">
        <v>0.4775578703703704</v>
      </c>
      <c r="U41" s="88">
        <v>0.63275462962962958</v>
      </c>
    </row>
    <row r="42" spans="1:21" x14ac:dyDescent="0.25">
      <c r="A42" s="79">
        <v>42</v>
      </c>
      <c r="B42" s="87">
        <v>9.6527777777777775E-3</v>
      </c>
      <c r="C42" s="87">
        <v>1.1631944444444445E-2</v>
      </c>
      <c r="D42" s="87">
        <v>1.2500000000000001E-2</v>
      </c>
      <c r="E42" s="87">
        <v>1.5601851851851851E-2</v>
      </c>
      <c r="F42" s="87">
        <v>1.5682870370370371E-2</v>
      </c>
      <c r="G42" s="87">
        <v>1.954861111111111E-2</v>
      </c>
      <c r="H42" s="87">
        <v>2.3622685185185184E-2</v>
      </c>
      <c r="I42" s="87">
        <v>2.9780092592592594E-2</v>
      </c>
      <c r="J42" s="87">
        <v>3.2002314814814817E-2</v>
      </c>
      <c r="K42" s="87">
        <v>4.0057870370370369E-2</v>
      </c>
      <c r="L42" s="87">
        <v>4.2303240740740738E-2</v>
      </c>
      <c r="M42" s="87">
        <v>5.078703703703704E-2</v>
      </c>
      <c r="N42" s="87">
        <v>6.1712962962962963E-2</v>
      </c>
      <c r="O42" s="87">
        <v>8.908564814814815E-2</v>
      </c>
      <c r="P42" s="87">
        <v>0.10832175925925926</v>
      </c>
      <c r="Q42" s="87">
        <v>0.19418981481481482</v>
      </c>
      <c r="R42" s="87">
        <v>0.25795138888888891</v>
      </c>
      <c r="S42" s="87">
        <v>0.43837962962962962</v>
      </c>
      <c r="T42" s="87">
        <v>0.48125000000000001</v>
      </c>
      <c r="U42" s="88">
        <v>0.63763888888888887</v>
      </c>
    </row>
    <row r="43" spans="1:21" x14ac:dyDescent="0.25">
      <c r="A43" s="79">
        <v>43</v>
      </c>
      <c r="B43" s="87">
        <v>9.7222222222222224E-3</v>
      </c>
      <c r="C43" s="87">
        <v>1.1712962962962963E-2</v>
      </c>
      <c r="D43" s="87">
        <v>1.2592592592592593E-2</v>
      </c>
      <c r="E43" s="87">
        <v>1.5717592592592592E-2</v>
      </c>
      <c r="F43" s="87">
        <v>1.5810185185185184E-2</v>
      </c>
      <c r="G43" s="87">
        <v>1.9699074074074074E-2</v>
      </c>
      <c r="H43" s="87">
        <v>2.3819444444444445E-2</v>
      </c>
      <c r="I43" s="87">
        <v>3.0023148148148149E-2</v>
      </c>
      <c r="J43" s="87">
        <v>3.2256944444444442E-2</v>
      </c>
      <c r="K43" s="87">
        <v>4.0393518518518516E-2</v>
      </c>
      <c r="L43" s="87">
        <v>4.2650462962962966E-2</v>
      </c>
      <c r="M43" s="87">
        <v>5.1203703703703703E-2</v>
      </c>
      <c r="N43" s="87">
        <v>6.222222222222222E-2</v>
      </c>
      <c r="O43" s="87">
        <v>8.981481481481482E-2</v>
      </c>
      <c r="P43" s="87">
        <v>0.10921296296296296</v>
      </c>
      <c r="Q43" s="87">
        <v>0.19578703703703704</v>
      </c>
      <c r="R43" s="87">
        <v>0.26006944444444446</v>
      </c>
      <c r="S43" s="87">
        <v>0.44196759259259261</v>
      </c>
      <c r="T43" s="87">
        <v>0.48519675925925926</v>
      </c>
      <c r="U43" s="88">
        <v>0.64287037037037043</v>
      </c>
    </row>
    <row r="44" spans="1:21" x14ac:dyDescent="0.25">
      <c r="A44" s="79">
        <v>44</v>
      </c>
      <c r="B44" s="87">
        <v>9.7916666666666673E-3</v>
      </c>
      <c r="C44" s="87">
        <v>1.1805555555555555E-2</v>
      </c>
      <c r="D44" s="87">
        <v>1.2685185185185185E-2</v>
      </c>
      <c r="E44" s="87">
        <v>1.5844907407407408E-2</v>
      </c>
      <c r="F44" s="87">
        <v>1.5925925925925927E-2</v>
      </c>
      <c r="G44" s="87">
        <v>1.9861111111111111E-2</v>
      </c>
      <c r="H44" s="87">
        <v>2.4004629629629629E-2</v>
      </c>
      <c r="I44" s="87">
        <v>3.0266203703703705E-2</v>
      </c>
      <c r="J44" s="87">
        <v>3.2523148148148148E-2</v>
      </c>
      <c r="K44" s="87">
        <v>4.071759259259259E-2</v>
      </c>
      <c r="L44" s="87">
        <v>4.3009259259259261E-2</v>
      </c>
      <c r="M44" s="87">
        <v>5.1620370370370372E-2</v>
      </c>
      <c r="N44" s="87">
        <v>6.2731481481481485E-2</v>
      </c>
      <c r="O44" s="87">
        <v>9.0567129629629636E-2</v>
      </c>
      <c r="P44" s="87">
        <v>0.11011574074074074</v>
      </c>
      <c r="Q44" s="87">
        <v>0.19740740740740742</v>
      </c>
      <c r="R44" s="87">
        <v>0.26222222222222225</v>
      </c>
      <c r="S44" s="87">
        <v>0.44562499999999999</v>
      </c>
      <c r="T44" s="87">
        <v>0.48921296296296296</v>
      </c>
      <c r="U44" s="88">
        <v>0.64818287037037037</v>
      </c>
    </row>
    <row r="45" spans="1:21" x14ac:dyDescent="0.25">
      <c r="A45" s="89">
        <v>45</v>
      </c>
      <c r="B45" s="90">
        <v>9.8726851851851857E-3</v>
      </c>
      <c r="C45" s="90">
        <v>1.1898148148148149E-2</v>
      </c>
      <c r="D45" s="90">
        <v>1.2789351851851852E-2</v>
      </c>
      <c r="E45" s="90">
        <v>1.5972222222222221E-2</v>
      </c>
      <c r="F45" s="90">
        <v>1.6053240740740739E-2</v>
      </c>
      <c r="G45" s="90">
        <v>2.0023148148148148E-2</v>
      </c>
      <c r="H45" s="90">
        <v>2.420138888888889E-2</v>
      </c>
      <c r="I45" s="90">
        <v>3.0520833333333334E-2</v>
      </c>
      <c r="J45" s="90">
        <v>3.2789351851851854E-2</v>
      </c>
      <c r="K45" s="90">
        <v>4.1064814814814818E-2</v>
      </c>
      <c r="L45" s="90">
        <v>4.3368055555555556E-2</v>
      </c>
      <c r="M45" s="90">
        <v>5.2048611111111108E-2</v>
      </c>
      <c r="N45" s="90">
        <v>6.3252314814814817E-2</v>
      </c>
      <c r="O45" s="90">
        <v>9.1319444444444439E-2</v>
      </c>
      <c r="P45" s="90">
        <v>0.11104166666666666</v>
      </c>
      <c r="Q45" s="90">
        <v>0.19905092592592594</v>
      </c>
      <c r="R45" s="90">
        <v>0.2644097222222222</v>
      </c>
      <c r="S45" s="90">
        <v>0.44935185185185184</v>
      </c>
      <c r="T45" s="90">
        <v>0.49328703703703702</v>
      </c>
      <c r="U45" s="91">
        <v>0.65359953703703699</v>
      </c>
    </row>
    <row r="46" spans="1:21" x14ac:dyDescent="0.25">
      <c r="A46" s="79">
        <v>46</v>
      </c>
      <c r="B46" s="87">
        <v>9.9421296296296289E-3</v>
      </c>
      <c r="C46" s="87">
        <v>1.1990740740740741E-2</v>
      </c>
      <c r="D46" s="87">
        <v>1.2881944444444444E-2</v>
      </c>
      <c r="E46" s="87">
        <v>1.6099537037037037E-2</v>
      </c>
      <c r="F46" s="87">
        <v>1.6180555555555556E-2</v>
      </c>
      <c r="G46" s="87">
        <v>2.0185185185185184E-2</v>
      </c>
      <c r="H46" s="87">
        <v>2.4398148148148148E-2</v>
      </c>
      <c r="I46" s="87">
        <v>3.0763888888888889E-2</v>
      </c>
      <c r="J46" s="87">
        <v>3.3067129629629627E-2</v>
      </c>
      <c r="K46" s="87">
        <v>4.1412037037037039E-2</v>
      </c>
      <c r="L46" s="87">
        <v>4.372685185185185E-2</v>
      </c>
      <c r="M46" s="87">
        <v>5.2488425925925924E-2</v>
      </c>
      <c r="N46" s="87">
        <v>6.3784722222222229E-2</v>
      </c>
      <c r="O46" s="87">
        <v>9.2071759259259256E-2</v>
      </c>
      <c r="P46" s="87">
        <v>0.11195601851851852</v>
      </c>
      <c r="Q46" s="87">
        <v>0.20070601851851852</v>
      </c>
      <c r="R46" s="87">
        <v>0.2666087962962963</v>
      </c>
      <c r="S46" s="87">
        <v>0.45307870370370368</v>
      </c>
      <c r="T46" s="87">
        <v>0.49738425925925928</v>
      </c>
      <c r="U46" s="88">
        <v>0.65902777777777777</v>
      </c>
    </row>
    <row r="47" spans="1:21" x14ac:dyDescent="0.25">
      <c r="A47" s="79">
        <v>47</v>
      </c>
      <c r="B47" s="87">
        <v>1.0011574074074074E-2</v>
      </c>
      <c r="C47" s="87">
        <v>1.2083333333333333E-2</v>
      </c>
      <c r="D47" s="87">
        <v>1.2986111111111111E-2</v>
      </c>
      <c r="E47" s="87">
        <v>1.6226851851851853E-2</v>
      </c>
      <c r="F47" s="87">
        <v>1.6307870370370372E-2</v>
      </c>
      <c r="G47" s="87">
        <v>2.0347222222222221E-2</v>
      </c>
      <c r="H47" s="87">
        <v>2.4606481481481483E-2</v>
      </c>
      <c r="I47" s="87">
        <v>3.1030092592592592E-2</v>
      </c>
      <c r="J47" s="87">
        <v>3.3333333333333333E-2</v>
      </c>
      <c r="K47" s="87">
        <v>4.175925925925926E-2</v>
      </c>
      <c r="L47" s="87">
        <v>4.4097222222222225E-2</v>
      </c>
      <c r="M47" s="87">
        <v>5.2928240740740741E-2</v>
      </c>
      <c r="N47" s="87">
        <v>6.4317129629629627E-2</v>
      </c>
      <c r="O47" s="87">
        <v>9.28587962962963E-2</v>
      </c>
      <c r="P47" s="87">
        <v>0.1129050925925926</v>
      </c>
      <c r="Q47" s="87">
        <v>0.2024074074074074</v>
      </c>
      <c r="R47" s="87">
        <v>0.26886574074074077</v>
      </c>
      <c r="S47" s="87">
        <v>0.4569212962962963</v>
      </c>
      <c r="T47" s="87">
        <v>0.50160879629629629</v>
      </c>
      <c r="U47" s="88">
        <v>0.66461805555555553</v>
      </c>
    </row>
    <row r="48" spans="1:21" x14ac:dyDescent="0.25">
      <c r="A48" s="79">
        <v>48</v>
      </c>
      <c r="B48" s="87">
        <v>1.0092592592592592E-2</v>
      </c>
      <c r="C48" s="87">
        <v>1.2175925925925925E-2</v>
      </c>
      <c r="D48" s="87">
        <v>1.3090277777777777E-2</v>
      </c>
      <c r="E48" s="87">
        <v>1.6354166666666666E-2</v>
      </c>
      <c r="F48" s="87">
        <v>1.6435185185185185E-2</v>
      </c>
      <c r="G48" s="87">
        <v>2.0520833333333332E-2</v>
      </c>
      <c r="H48" s="87">
        <v>2.480324074074074E-2</v>
      </c>
      <c r="I48" s="87">
        <v>3.1284722222222221E-2</v>
      </c>
      <c r="J48" s="87">
        <v>3.3622685185185186E-2</v>
      </c>
      <c r="K48" s="87">
        <v>4.2106481481481481E-2</v>
      </c>
      <c r="L48" s="87">
        <v>4.4467592592592593E-2</v>
      </c>
      <c r="M48" s="87">
        <v>5.3379629629629631E-2</v>
      </c>
      <c r="N48" s="87">
        <v>6.4872685185185186E-2</v>
      </c>
      <c r="O48" s="87">
        <v>9.3645833333333331E-2</v>
      </c>
      <c r="P48" s="87">
        <v>0.11387731481481482</v>
      </c>
      <c r="Q48" s="87">
        <v>0.20413194444444444</v>
      </c>
      <c r="R48" s="87">
        <v>0.2711689814814815</v>
      </c>
      <c r="S48" s="87">
        <v>0.46083333333333332</v>
      </c>
      <c r="T48" s="87">
        <v>0.50590277777777781</v>
      </c>
      <c r="U48" s="88">
        <v>0.67030092592592594</v>
      </c>
    </row>
    <row r="49" spans="1:21" x14ac:dyDescent="0.25">
      <c r="A49" s="79">
        <v>49</v>
      </c>
      <c r="B49" s="87">
        <v>1.0162037037037037E-2</v>
      </c>
      <c r="C49" s="87">
        <v>1.2268518518518519E-2</v>
      </c>
      <c r="D49" s="87">
        <v>1.3182870370370371E-2</v>
      </c>
      <c r="E49" s="87">
        <v>1.6481481481481482E-2</v>
      </c>
      <c r="F49" s="87">
        <v>1.6574074074074074E-2</v>
      </c>
      <c r="G49" s="87">
        <v>2.0682870370370369E-2</v>
      </c>
      <c r="H49" s="87">
        <v>2.5023148148148149E-2</v>
      </c>
      <c r="I49" s="87">
        <v>3.1550925925925927E-2</v>
      </c>
      <c r="J49" s="87">
        <v>3.3900462962962966E-2</v>
      </c>
      <c r="K49" s="87">
        <v>4.2465277777777775E-2</v>
      </c>
      <c r="L49" s="87">
        <v>4.4849537037037035E-2</v>
      </c>
      <c r="M49" s="87">
        <v>5.3842592592592595E-2</v>
      </c>
      <c r="N49" s="87">
        <v>6.5428240740740745E-2</v>
      </c>
      <c r="O49" s="87">
        <v>9.4456018518518522E-2</v>
      </c>
      <c r="P49" s="87">
        <v>0.11486111111111111</v>
      </c>
      <c r="Q49" s="87">
        <v>0.20590277777777777</v>
      </c>
      <c r="R49" s="87">
        <v>0.27350694444444446</v>
      </c>
      <c r="S49" s="87">
        <v>0.46480324074074075</v>
      </c>
      <c r="T49" s="87">
        <v>0.51026620370370368</v>
      </c>
      <c r="U49" s="88">
        <v>0.67608796296296292</v>
      </c>
    </row>
    <row r="50" spans="1:21" x14ac:dyDescent="0.25">
      <c r="A50" s="89">
        <v>50</v>
      </c>
      <c r="B50" s="90">
        <v>1.0243055555555556E-2</v>
      </c>
      <c r="C50" s="90">
        <v>1.2361111111111111E-2</v>
      </c>
      <c r="D50" s="90">
        <v>1.3287037037037036E-2</v>
      </c>
      <c r="E50" s="90">
        <v>1.6620370370370369E-2</v>
      </c>
      <c r="F50" s="90">
        <v>1.6712962962962964E-2</v>
      </c>
      <c r="G50" s="90">
        <v>2.0868055555555556E-2</v>
      </c>
      <c r="H50" s="90">
        <v>2.5231481481481483E-2</v>
      </c>
      <c r="I50" s="90">
        <v>3.1817129629629633E-2</v>
      </c>
      <c r="J50" s="90">
        <v>3.4201388888888892E-2</v>
      </c>
      <c r="K50" s="90">
        <v>4.283564814814815E-2</v>
      </c>
      <c r="L50" s="90">
        <v>4.5243055555555557E-2</v>
      </c>
      <c r="M50" s="90">
        <v>5.4317129629629632E-2</v>
      </c>
      <c r="N50" s="90">
        <v>6.5995370370370371E-2</v>
      </c>
      <c r="O50" s="90">
        <v>9.5277777777777781E-2</v>
      </c>
      <c r="P50" s="90">
        <v>0.11585648148148148</v>
      </c>
      <c r="Q50" s="90">
        <v>0.20768518518518519</v>
      </c>
      <c r="R50" s="90">
        <v>0.27589120370370368</v>
      </c>
      <c r="S50" s="90">
        <v>0.46885416666666668</v>
      </c>
      <c r="T50" s="90">
        <v>0.51469907407407411</v>
      </c>
      <c r="U50" s="91">
        <v>0.68196759259259254</v>
      </c>
    </row>
    <row r="51" spans="1:21" x14ac:dyDescent="0.25">
      <c r="A51" s="95">
        <v>51</v>
      </c>
      <c r="B51" s="87">
        <v>1.0324074074074074E-2</v>
      </c>
      <c r="C51" s="87">
        <v>1.2453703703703703E-2</v>
      </c>
      <c r="D51" s="87">
        <v>1.3402777777777777E-2</v>
      </c>
      <c r="E51" s="87">
        <v>1.6759259259259258E-2</v>
      </c>
      <c r="F51" s="87">
        <v>1.6851851851851851E-2</v>
      </c>
      <c r="G51" s="87">
        <v>2.1041666666666667E-2</v>
      </c>
      <c r="H51" s="87">
        <v>2.5451388888888888E-2</v>
      </c>
      <c r="I51" s="87">
        <v>3.2094907407407405E-2</v>
      </c>
      <c r="J51" s="87">
        <v>3.4490740740740738E-2</v>
      </c>
      <c r="K51" s="87">
        <v>4.3217592592592592E-2</v>
      </c>
      <c r="L51" s="87">
        <v>4.5636574074074072E-2</v>
      </c>
      <c r="M51" s="87">
        <v>5.4780092592592596E-2</v>
      </c>
      <c r="N51" s="87">
        <v>6.6574074074074077E-2</v>
      </c>
      <c r="O51" s="87">
        <v>9.6111111111111105E-2</v>
      </c>
      <c r="P51" s="87">
        <v>0.11686342592592593</v>
      </c>
      <c r="Q51" s="87">
        <v>0.20949074074074073</v>
      </c>
      <c r="R51" s="87">
        <v>0.27827546296296296</v>
      </c>
      <c r="S51" s="87">
        <v>0.47291666666666665</v>
      </c>
      <c r="T51" s="87">
        <v>0.51916666666666667</v>
      </c>
      <c r="U51" s="88">
        <v>0.68788194444444439</v>
      </c>
    </row>
    <row r="52" spans="1:21" x14ac:dyDescent="0.25">
      <c r="A52" s="79">
        <v>52</v>
      </c>
      <c r="B52" s="87">
        <v>1.0405092592592593E-2</v>
      </c>
      <c r="C52" s="87">
        <v>1.255787037037037E-2</v>
      </c>
      <c r="D52" s="87">
        <v>1.3506944444444445E-2</v>
      </c>
      <c r="E52" s="87">
        <v>1.6898148148148148E-2</v>
      </c>
      <c r="F52" s="87">
        <v>1.699074074074074E-2</v>
      </c>
      <c r="G52" s="87">
        <v>2.1215277777777777E-2</v>
      </c>
      <c r="H52" s="87">
        <v>2.5659722222222223E-2</v>
      </c>
      <c r="I52" s="87">
        <v>3.2372685185185185E-2</v>
      </c>
      <c r="J52" s="87">
        <v>3.4791666666666665E-2</v>
      </c>
      <c r="K52" s="87">
        <v>4.3599537037037034E-2</v>
      </c>
      <c r="L52" s="87">
        <v>4.6041666666666668E-2</v>
      </c>
      <c r="M52" s="87">
        <v>5.5266203703703706E-2</v>
      </c>
      <c r="N52" s="87">
        <v>6.716435185185185E-2</v>
      </c>
      <c r="O52" s="87">
        <v>9.6956018518518525E-2</v>
      </c>
      <c r="P52" s="87">
        <v>0.11789351851851852</v>
      </c>
      <c r="Q52" s="87">
        <v>0.21134259259259258</v>
      </c>
      <c r="R52" s="87">
        <v>0.28074074074074074</v>
      </c>
      <c r="S52" s="87">
        <v>0.47710648148148149</v>
      </c>
      <c r="T52" s="87">
        <v>0.52376157407407409</v>
      </c>
      <c r="U52" s="88">
        <v>0.69396990740740738</v>
      </c>
    </row>
    <row r="53" spans="1:21" x14ac:dyDescent="0.25">
      <c r="A53" s="79">
        <v>53</v>
      </c>
      <c r="B53" s="87">
        <v>1.0486111111111111E-2</v>
      </c>
      <c r="C53" s="87">
        <v>1.2662037037037038E-2</v>
      </c>
      <c r="D53" s="87">
        <v>1.361111111111111E-2</v>
      </c>
      <c r="E53" s="87">
        <v>1.7037037037037038E-2</v>
      </c>
      <c r="F53" s="87">
        <v>1.712962962962963E-2</v>
      </c>
      <c r="G53" s="87">
        <v>2.1400462962962961E-2</v>
      </c>
      <c r="H53" s="87">
        <v>2.5891203703703704E-2</v>
      </c>
      <c r="I53" s="87">
        <v>3.2662037037037038E-2</v>
      </c>
      <c r="J53" s="87">
        <v>3.5104166666666665E-2</v>
      </c>
      <c r="K53" s="87">
        <v>4.3981481481481483E-2</v>
      </c>
      <c r="L53" s="87">
        <v>4.6458333333333331E-2</v>
      </c>
      <c r="M53" s="87">
        <v>5.5763888888888891E-2</v>
      </c>
      <c r="N53" s="87">
        <v>6.7766203703703703E-2</v>
      </c>
      <c r="O53" s="87">
        <v>9.7824074074074077E-2</v>
      </c>
      <c r="P53" s="87">
        <v>0.11894675925925927</v>
      </c>
      <c r="Q53" s="87">
        <v>0.21322916666666666</v>
      </c>
      <c r="R53" s="87">
        <v>0.28325231481481483</v>
      </c>
      <c r="S53" s="87">
        <v>0.48136574074074073</v>
      </c>
      <c r="T53" s="87">
        <v>0.52844907407407404</v>
      </c>
      <c r="U53" s="88">
        <v>0.70017361111111109</v>
      </c>
    </row>
    <row r="54" spans="1:21" x14ac:dyDescent="0.25">
      <c r="A54" s="79">
        <v>54</v>
      </c>
      <c r="B54" s="87">
        <v>1.0567129629629629E-2</v>
      </c>
      <c r="C54" s="87">
        <v>1.2766203703703703E-2</v>
      </c>
      <c r="D54" s="87">
        <v>1.3726851851851851E-2</v>
      </c>
      <c r="E54" s="87">
        <v>1.7175925925925924E-2</v>
      </c>
      <c r="F54" s="87">
        <v>1.7280092592592593E-2</v>
      </c>
      <c r="G54" s="87">
        <v>2.1585648148148149E-2</v>
      </c>
      <c r="H54" s="87">
        <v>2.6111111111111113E-2</v>
      </c>
      <c r="I54" s="87">
        <v>3.2951388888888891E-2</v>
      </c>
      <c r="J54" s="87">
        <v>3.5405092592592592E-2</v>
      </c>
      <c r="K54" s="87">
        <v>4.4374999999999998E-2</v>
      </c>
      <c r="L54" s="87">
        <v>4.6875E-2</v>
      </c>
      <c r="M54" s="87">
        <v>5.6261574074074075E-2</v>
      </c>
      <c r="N54" s="87">
        <v>6.8379629629629624E-2</v>
      </c>
      <c r="O54" s="87">
        <v>9.870370370370371E-2</v>
      </c>
      <c r="P54" s="87">
        <v>0.12002314814814814</v>
      </c>
      <c r="Q54" s="87">
        <v>0.21516203703703704</v>
      </c>
      <c r="R54" s="87">
        <v>0.28581018518518519</v>
      </c>
      <c r="S54" s="87">
        <v>0.48570601851851852</v>
      </c>
      <c r="T54" s="87">
        <v>0.53320601851851857</v>
      </c>
      <c r="U54" s="88">
        <v>0.70648148148148149</v>
      </c>
    </row>
    <row r="55" spans="1:21" x14ac:dyDescent="0.25">
      <c r="A55" s="89">
        <v>55</v>
      </c>
      <c r="B55" s="90">
        <v>1.0648148148148148E-2</v>
      </c>
      <c r="C55" s="90">
        <v>1.2870370370370371E-2</v>
      </c>
      <c r="D55" s="90">
        <v>1.3842592592592592E-2</v>
      </c>
      <c r="E55" s="90">
        <v>1.7326388888888888E-2</v>
      </c>
      <c r="F55" s="90">
        <v>1.7418981481481483E-2</v>
      </c>
      <c r="G55" s="90">
        <v>2.1782407407407407E-2</v>
      </c>
      <c r="H55" s="90">
        <v>2.6342592592592591E-2</v>
      </c>
      <c r="I55" s="90">
        <v>3.3240740740740737E-2</v>
      </c>
      <c r="J55" s="90">
        <v>3.5729166666666666E-2</v>
      </c>
      <c r="K55" s="90">
        <v>4.4780092592592594E-2</v>
      </c>
      <c r="L55" s="90">
        <v>4.7303240740740743E-2</v>
      </c>
      <c r="M55" s="90">
        <v>5.6782407407407406E-2</v>
      </c>
      <c r="N55" s="90">
        <v>6.8993055555555557E-2</v>
      </c>
      <c r="O55" s="90">
        <v>9.9606481481481476E-2</v>
      </c>
      <c r="P55" s="90">
        <v>0.12111111111111111</v>
      </c>
      <c r="Q55" s="90">
        <v>0.21711805555555555</v>
      </c>
      <c r="R55" s="90">
        <v>0.28840277777777779</v>
      </c>
      <c r="S55" s="90">
        <v>0.49012731481481481</v>
      </c>
      <c r="T55" s="90">
        <v>0.53806712962962966</v>
      </c>
      <c r="U55" s="91">
        <v>0.71291666666666664</v>
      </c>
    </row>
    <row r="56" spans="1:21" x14ac:dyDescent="0.25">
      <c r="A56" s="79">
        <v>56</v>
      </c>
      <c r="B56" s="87">
        <v>1.0729166666666666E-2</v>
      </c>
      <c r="C56" s="87">
        <v>1.2974537037037038E-2</v>
      </c>
      <c r="D56" s="87">
        <v>1.3958333333333333E-2</v>
      </c>
      <c r="E56" s="87">
        <v>1.7476851851851851E-2</v>
      </c>
      <c r="F56" s="87">
        <v>1.7569444444444443E-2</v>
      </c>
      <c r="G56" s="87">
        <v>2.1967592592592594E-2</v>
      </c>
      <c r="H56" s="87">
        <v>2.6585648148148146E-2</v>
      </c>
      <c r="I56" s="87">
        <v>3.3541666666666664E-2</v>
      </c>
      <c r="J56" s="87">
        <v>3.605324074074074E-2</v>
      </c>
      <c r="K56" s="87">
        <v>4.5196759259259256E-2</v>
      </c>
      <c r="L56" s="87">
        <v>4.7731481481481479E-2</v>
      </c>
      <c r="M56" s="87">
        <v>5.7291666666666664E-2</v>
      </c>
      <c r="N56" s="87">
        <v>6.9618055555555558E-2</v>
      </c>
      <c r="O56" s="87">
        <v>0.10050925925925926</v>
      </c>
      <c r="P56" s="87">
        <v>0.12221064814814815</v>
      </c>
      <c r="Q56" s="87">
        <v>0.21908564814814815</v>
      </c>
      <c r="R56" s="87">
        <v>0.29101851851851851</v>
      </c>
      <c r="S56" s="87">
        <v>0.49457175925925928</v>
      </c>
      <c r="T56" s="87">
        <v>0.54293981481481479</v>
      </c>
      <c r="U56" s="88">
        <v>0.71937499999999999</v>
      </c>
    </row>
    <row r="57" spans="1:21" x14ac:dyDescent="0.25">
      <c r="A57" s="79">
        <v>57</v>
      </c>
      <c r="B57" s="87">
        <v>1.0821759259259258E-2</v>
      </c>
      <c r="C57" s="87">
        <v>1.3078703703703703E-2</v>
      </c>
      <c r="D57" s="87">
        <v>1.4074074074074074E-2</v>
      </c>
      <c r="E57" s="87">
        <v>1.7627314814814814E-2</v>
      </c>
      <c r="F57" s="87">
        <v>1.7719907407407406E-2</v>
      </c>
      <c r="G57" s="87">
        <v>2.2164351851851852E-2</v>
      </c>
      <c r="H57" s="87">
        <v>2.6817129629629628E-2</v>
      </c>
      <c r="I57" s="87">
        <v>3.3854166666666664E-2</v>
      </c>
      <c r="J57" s="87">
        <v>3.6377314814814814E-2</v>
      </c>
      <c r="K57" s="87">
        <v>4.5601851851851852E-2</v>
      </c>
      <c r="L57" s="87">
        <v>4.8171296296296295E-2</v>
      </c>
      <c r="M57" s="87">
        <v>5.7824074074074076E-2</v>
      </c>
      <c r="N57" s="87">
        <v>7.0266203703703706E-2</v>
      </c>
      <c r="O57" s="87">
        <v>0.10143518518518518</v>
      </c>
      <c r="P57" s="87">
        <v>0.1233449074074074</v>
      </c>
      <c r="Q57" s="87">
        <v>0.22111111111111112</v>
      </c>
      <c r="R57" s="87">
        <v>0.29371527777777778</v>
      </c>
      <c r="S57" s="87">
        <v>0.49915509259259261</v>
      </c>
      <c r="T57" s="87">
        <v>0.54797453703703702</v>
      </c>
      <c r="U57" s="88">
        <v>0.7260416666666667</v>
      </c>
    </row>
    <row r="58" spans="1:21" x14ac:dyDescent="0.25">
      <c r="A58" s="79">
        <v>58</v>
      </c>
      <c r="B58" s="87">
        <v>1.0914351851851852E-2</v>
      </c>
      <c r="C58" s="87">
        <v>1.3182870370370371E-2</v>
      </c>
      <c r="D58" s="87">
        <v>1.4189814814814815E-2</v>
      </c>
      <c r="E58" s="87">
        <v>1.7777777777777778E-2</v>
      </c>
      <c r="F58" s="87">
        <v>1.7881944444444443E-2</v>
      </c>
      <c r="G58" s="87">
        <v>2.2361111111111109E-2</v>
      </c>
      <c r="H58" s="87">
        <v>2.7060185185185184E-2</v>
      </c>
      <c r="I58" s="87">
        <v>3.4166666666666665E-2</v>
      </c>
      <c r="J58" s="87">
        <v>3.6712962962962961E-2</v>
      </c>
      <c r="K58" s="87">
        <v>4.6030092592592595E-2</v>
      </c>
      <c r="L58" s="87">
        <v>4.8622685185185185E-2</v>
      </c>
      <c r="M58" s="87">
        <v>5.8368055555555555E-2</v>
      </c>
      <c r="N58" s="87">
        <v>7.092592592592592E-2</v>
      </c>
      <c r="O58" s="87">
        <v>0.10238425925925926</v>
      </c>
      <c r="P58" s="87">
        <v>0.12450231481481482</v>
      </c>
      <c r="Q58" s="87">
        <v>0.22318287037037038</v>
      </c>
      <c r="R58" s="87">
        <v>0.29646990740740742</v>
      </c>
      <c r="S58" s="87">
        <v>0.50381944444444449</v>
      </c>
      <c r="T58" s="87">
        <v>0.5531018518518519</v>
      </c>
      <c r="U58" s="88">
        <v>0.73283564814814817</v>
      </c>
    </row>
    <row r="59" spans="1:21" x14ac:dyDescent="0.25">
      <c r="A59" s="79">
        <v>59</v>
      </c>
      <c r="B59" s="87">
        <v>1.0995370370370371E-2</v>
      </c>
      <c r="C59" s="87">
        <v>1.3298611111111112E-2</v>
      </c>
      <c r="D59" s="87">
        <v>1.4317129629629629E-2</v>
      </c>
      <c r="E59" s="87">
        <v>1.7939814814814815E-2</v>
      </c>
      <c r="F59" s="87">
        <v>1.8032407407407407E-2</v>
      </c>
      <c r="G59" s="87">
        <v>2.2569444444444444E-2</v>
      </c>
      <c r="H59" s="87">
        <v>2.7314814814814816E-2</v>
      </c>
      <c r="I59" s="87">
        <v>3.4479166666666665E-2</v>
      </c>
      <c r="J59" s="87">
        <v>3.7060185185185182E-2</v>
      </c>
      <c r="K59" s="87">
        <v>4.6458333333333331E-2</v>
      </c>
      <c r="L59" s="87">
        <v>4.9074074074074076E-2</v>
      </c>
      <c r="M59" s="87">
        <v>5.8912037037037034E-2</v>
      </c>
      <c r="N59" s="87">
        <v>7.1597222222222229E-2</v>
      </c>
      <c r="O59" s="87">
        <v>0.10335648148148148</v>
      </c>
      <c r="P59" s="87">
        <v>0.12567129629629631</v>
      </c>
      <c r="Q59" s="87">
        <v>0.22528935185185187</v>
      </c>
      <c r="R59" s="87">
        <v>0.29925925925925928</v>
      </c>
      <c r="S59" s="87">
        <v>0.5085763888888889</v>
      </c>
      <c r="T59" s="87">
        <v>0.55832175925925931</v>
      </c>
      <c r="U59" s="88">
        <v>0.7397569444444444</v>
      </c>
    </row>
    <row r="60" spans="1:21" x14ac:dyDescent="0.25">
      <c r="A60" s="89">
        <v>60</v>
      </c>
      <c r="B60" s="90">
        <v>1.1087962962962963E-2</v>
      </c>
      <c r="C60" s="90">
        <v>1.3414351851851853E-2</v>
      </c>
      <c r="D60" s="90">
        <v>1.443287037037037E-2</v>
      </c>
      <c r="E60" s="90">
        <v>1.8101851851851852E-2</v>
      </c>
      <c r="F60" s="90">
        <v>1.8194444444444444E-2</v>
      </c>
      <c r="G60" s="90">
        <v>2.2777777777777779E-2</v>
      </c>
      <c r="H60" s="90">
        <v>2.7569444444444445E-2</v>
      </c>
      <c r="I60" s="90">
        <v>3.4803240740740739E-2</v>
      </c>
      <c r="J60" s="90">
        <v>3.740740740740741E-2</v>
      </c>
      <c r="K60" s="90">
        <v>4.6909722222222221E-2</v>
      </c>
      <c r="L60" s="90">
        <v>4.9548611111111113E-2</v>
      </c>
      <c r="M60" s="90">
        <v>5.9479166666666666E-2</v>
      </c>
      <c r="N60" s="90">
        <v>7.228009259259259E-2</v>
      </c>
      <c r="O60" s="90">
        <v>0.10434027777777778</v>
      </c>
      <c r="P60" s="90">
        <v>0.12687499999999999</v>
      </c>
      <c r="Q60" s="90">
        <v>0.22743055555555555</v>
      </c>
      <c r="R60" s="90">
        <v>0.30211805555555554</v>
      </c>
      <c r="S60" s="90">
        <v>0.51342592592592595</v>
      </c>
      <c r="T60" s="90">
        <v>0.56364583333333329</v>
      </c>
      <c r="U60" s="91">
        <v>0.7468055555555555</v>
      </c>
    </row>
    <row r="61" spans="1:21" x14ac:dyDescent="0.25">
      <c r="A61" s="79">
        <v>61</v>
      </c>
      <c r="B61" s="87">
        <v>1.1180555555555555E-2</v>
      </c>
      <c r="C61" s="87">
        <v>1.3530092592592592E-2</v>
      </c>
      <c r="D61" s="87">
        <v>1.4560185185185185E-2</v>
      </c>
      <c r="E61" s="87">
        <v>1.8263888888888889E-2</v>
      </c>
      <c r="F61" s="87">
        <v>1.8356481481481481E-2</v>
      </c>
      <c r="G61" s="87">
        <v>2.298611111111111E-2</v>
      </c>
      <c r="H61" s="87">
        <v>2.7824074074074074E-2</v>
      </c>
      <c r="I61" s="87">
        <v>3.5127314814814813E-2</v>
      </c>
      <c r="J61" s="87">
        <v>3.7754629629629631E-2</v>
      </c>
      <c r="K61" s="87">
        <v>4.7349537037037037E-2</v>
      </c>
      <c r="L61" s="87">
        <v>5.0011574074074076E-2</v>
      </c>
      <c r="M61" s="87">
        <v>6.0046296296296299E-2</v>
      </c>
      <c r="N61" s="87">
        <v>7.2962962962962966E-2</v>
      </c>
      <c r="O61" s="87">
        <v>0.10533564814814815</v>
      </c>
      <c r="P61" s="87">
        <v>0.12807870370370369</v>
      </c>
      <c r="Q61" s="87">
        <v>0.2295949074074074</v>
      </c>
      <c r="R61" s="87">
        <v>0.3049884259259259</v>
      </c>
      <c r="S61" s="87">
        <v>0.51831018518518523</v>
      </c>
      <c r="T61" s="87">
        <v>0.56899305555555557</v>
      </c>
      <c r="U61" s="88">
        <v>0.75390046296296298</v>
      </c>
    </row>
    <row r="62" spans="1:21" x14ac:dyDescent="0.25">
      <c r="A62" s="79">
        <v>62</v>
      </c>
      <c r="B62" s="87">
        <v>1.1273148148148148E-2</v>
      </c>
      <c r="C62" s="87">
        <v>1.3645833333333333E-2</v>
      </c>
      <c r="D62" s="87">
        <v>1.4687499999999999E-2</v>
      </c>
      <c r="E62" s="87">
        <v>1.8425925925925925E-2</v>
      </c>
      <c r="F62" s="87">
        <v>1.8530092592592591E-2</v>
      </c>
      <c r="G62" s="87">
        <v>2.3206018518518518E-2</v>
      </c>
      <c r="H62" s="87">
        <v>2.8090277777777777E-2</v>
      </c>
      <c r="I62" s="87">
        <v>3.546296296296296E-2</v>
      </c>
      <c r="J62" s="87">
        <v>3.8124999999999999E-2</v>
      </c>
      <c r="K62" s="87">
        <v>4.7812500000000001E-2</v>
      </c>
      <c r="L62" s="87">
        <v>5.0497685185185187E-2</v>
      </c>
      <c r="M62" s="87">
        <v>6.0624999999999998E-2</v>
      </c>
      <c r="N62" s="87">
        <v>7.3668981481481488E-2</v>
      </c>
      <c r="O62" s="87">
        <v>0.10635416666666667</v>
      </c>
      <c r="P62" s="87">
        <v>0.12931712962962963</v>
      </c>
      <c r="Q62" s="87">
        <v>0.2318287037037037</v>
      </c>
      <c r="R62" s="87">
        <v>0.3079513888888889</v>
      </c>
      <c r="S62" s="87">
        <v>0.52334490740740736</v>
      </c>
      <c r="T62" s="87">
        <v>0.57452546296296292</v>
      </c>
      <c r="U62" s="88">
        <v>0.7612268518518519</v>
      </c>
    </row>
    <row r="63" spans="1:21" x14ac:dyDescent="0.25">
      <c r="A63" s="79">
        <v>63</v>
      </c>
      <c r="B63" s="87">
        <v>1.136574074074074E-2</v>
      </c>
      <c r="C63" s="87">
        <v>1.3761574074074074E-2</v>
      </c>
      <c r="D63" s="87">
        <v>1.4814814814814815E-2</v>
      </c>
      <c r="E63" s="87">
        <v>1.8587962962962962E-2</v>
      </c>
      <c r="F63" s="87">
        <v>1.8692129629629628E-2</v>
      </c>
      <c r="G63" s="87">
        <v>2.3425925925925926E-2</v>
      </c>
      <c r="H63" s="87">
        <v>2.8356481481481483E-2</v>
      </c>
      <c r="I63" s="87">
        <v>3.5810185185185188E-2</v>
      </c>
      <c r="J63" s="87">
        <v>3.8495370370370367E-2</v>
      </c>
      <c r="K63" s="87">
        <v>4.8275462962962964E-2</v>
      </c>
      <c r="L63" s="87">
        <v>5.0995370370370371E-2</v>
      </c>
      <c r="M63" s="87">
        <v>6.1215277777777778E-2</v>
      </c>
      <c r="N63" s="87">
        <v>7.4398148148148144E-2</v>
      </c>
      <c r="O63" s="87">
        <v>0.10739583333333333</v>
      </c>
      <c r="P63" s="87">
        <v>0.13059027777777779</v>
      </c>
      <c r="Q63" s="87">
        <v>0.23409722222222223</v>
      </c>
      <c r="R63" s="87">
        <v>0.31097222222222221</v>
      </c>
      <c r="S63" s="87">
        <v>0.52847222222222223</v>
      </c>
      <c r="T63" s="87">
        <v>0.58016203703703706</v>
      </c>
      <c r="U63" s="88">
        <v>0.76869212962962963</v>
      </c>
    </row>
    <row r="64" spans="1:21" x14ac:dyDescent="0.25">
      <c r="A64" s="79">
        <v>64</v>
      </c>
      <c r="B64" s="87">
        <v>1.1469907407407408E-2</v>
      </c>
      <c r="C64" s="87">
        <v>1.3877314814814815E-2</v>
      </c>
      <c r="D64" s="87">
        <v>1.4953703703703703E-2</v>
      </c>
      <c r="E64" s="87">
        <v>1.8761574074074073E-2</v>
      </c>
      <c r="F64" s="87">
        <v>1.8865740740740742E-2</v>
      </c>
      <c r="G64" s="87">
        <v>2.3645833333333335E-2</v>
      </c>
      <c r="H64" s="87">
        <v>2.8622685185185185E-2</v>
      </c>
      <c r="I64" s="87">
        <v>3.6157407407407409E-2</v>
      </c>
      <c r="J64" s="87">
        <v>3.8865740740740742E-2</v>
      </c>
      <c r="K64" s="87">
        <v>4.8750000000000002E-2</v>
      </c>
      <c r="L64" s="87">
        <v>5.1504629629629629E-2</v>
      </c>
      <c r="M64" s="87">
        <v>6.1828703703703705E-2</v>
      </c>
      <c r="N64" s="87">
        <v>7.5127314814814813E-2</v>
      </c>
      <c r="O64" s="87">
        <v>0.10846064814814815</v>
      </c>
      <c r="P64" s="87">
        <v>0.13188657407407409</v>
      </c>
      <c r="Q64" s="87">
        <v>0.2364236111111111</v>
      </c>
      <c r="R64" s="87">
        <v>0.31405092592592593</v>
      </c>
      <c r="S64" s="87">
        <v>0.53371527777777783</v>
      </c>
      <c r="T64" s="87">
        <v>0.58590277777777777</v>
      </c>
      <c r="U64" s="88">
        <v>0.77630787037037041</v>
      </c>
    </row>
    <row r="65" spans="1:21" x14ac:dyDescent="0.25">
      <c r="A65" s="89">
        <v>65</v>
      </c>
      <c r="B65" s="90">
        <v>1.15625E-2</v>
      </c>
      <c r="C65" s="90">
        <v>1.4004629629629629E-2</v>
      </c>
      <c r="D65" s="90">
        <v>1.5081018518518518E-2</v>
      </c>
      <c r="E65" s="90">
        <v>1.8935185185185187E-2</v>
      </c>
      <c r="F65" s="90">
        <v>1.9039351851851852E-2</v>
      </c>
      <c r="G65" s="90">
        <v>2.3877314814814816E-2</v>
      </c>
      <c r="H65" s="90">
        <v>2.8900462962962965E-2</v>
      </c>
      <c r="I65" s="90">
        <v>3.6516203703703703E-2</v>
      </c>
      <c r="J65" s="90">
        <v>3.9247685185185184E-2</v>
      </c>
      <c r="K65" s="90">
        <v>4.9236111111111112E-2</v>
      </c>
      <c r="L65" s="90">
        <v>5.2013888888888887E-2</v>
      </c>
      <c r="M65" s="90">
        <v>6.2442129629629632E-2</v>
      </c>
      <c r="N65" s="90">
        <v>7.587962962962963E-2</v>
      </c>
      <c r="O65" s="90">
        <v>0.10954861111111111</v>
      </c>
      <c r="P65" s="90">
        <v>0.13320601851851852</v>
      </c>
      <c r="Q65" s="90">
        <v>0.23878472222222222</v>
      </c>
      <c r="R65" s="90">
        <v>0.31719907407407405</v>
      </c>
      <c r="S65" s="90">
        <v>0.53905092592592596</v>
      </c>
      <c r="T65" s="90">
        <v>0.59177083333333336</v>
      </c>
      <c r="U65" s="91">
        <v>0.78407407407407403</v>
      </c>
    </row>
    <row r="66" spans="1:21" x14ac:dyDescent="0.25">
      <c r="A66" s="79">
        <v>66</v>
      </c>
      <c r="B66" s="87">
        <v>1.1666666666666667E-2</v>
      </c>
      <c r="C66" s="87">
        <v>1.4131944444444445E-2</v>
      </c>
      <c r="D66" s="87">
        <v>1.5219907407407408E-2</v>
      </c>
      <c r="E66" s="87">
        <v>1.9120370370370371E-2</v>
      </c>
      <c r="F66" s="87">
        <v>1.9224537037037037E-2</v>
      </c>
      <c r="G66" s="87">
        <v>2.4108796296296295E-2</v>
      </c>
      <c r="H66" s="87">
        <v>2.9189814814814814E-2</v>
      </c>
      <c r="I66" s="87">
        <v>3.6874999999999998E-2</v>
      </c>
      <c r="J66" s="87">
        <v>3.9641203703703706E-2</v>
      </c>
      <c r="K66" s="87">
        <v>4.9733796296296297E-2</v>
      </c>
      <c r="L66" s="87">
        <v>5.2534722222222219E-2</v>
      </c>
      <c r="M66" s="87">
        <v>6.3067129629629626E-2</v>
      </c>
      <c r="N66" s="87">
        <v>7.6643518518518514E-2</v>
      </c>
      <c r="O66" s="87">
        <v>0.11063657407407407</v>
      </c>
      <c r="P66" s="87">
        <v>0.13453703703703704</v>
      </c>
      <c r="Q66" s="87">
        <v>0.24116898148148147</v>
      </c>
      <c r="R66" s="87">
        <v>0.32035879629629632</v>
      </c>
      <c r="S66" s="87">
        <v>0.54443287037037036</v>
      </c>
      <c r="T66" s="87">
        <v>0.59767361111111106</v>
      </c>
      <c r="U66" s="88">
        <v>0.79189814814814818</v>
      </c>
    </row>
    <row r="67" spans="1:21" x14ac:dyDescent="0.25">
      <c r="A67" s="79">
        <v>67</v>
      </c>
      <c r="B67" s="87">
        <v>1.1770833333333333E-2</v>
      </c>
      <c r="C67" s="87">
        <v>1.425925925925926E-2</v>
      </c>
      <c r="D67" s="87">
        <v>1.5358796296296296E-2</v>
      </c>
      <c r="E67" s="87">
        <v>1.9293981481481481E-2</v>
      </c>
      <c r="F67" s="87">
        <v>1.9398148148148147E-2</v>
      </c>
      <c r="G67" s="87">
        <v>2.4340277777777777E-2</v>
      </c>
      <c r="H67" s="87">
        <v>2.9479166666666667E-2</v>
      </c>
      <c r="I67" s="87">
        <v>3.7245370370370373E-2</v>
      </c>
      <c r="J67" s="87">
        <v>4.0046296296296295E-2</v>
      </c>
      <c r="K67" s="87">
        <v>5.0243055555555555E-2</v>
      </c>
      <c r="L67" s="87">
        <v>5.3078703703703704E-2</v>
      </c>
      <c r="M67" s="87">
        <v>6.3715277777777773E-2</v>
      </c>
      <c r="N67" s="87">
        <v>7.7418981481481478E-2</v>
      </c>
      <c r="O67" s="87">
        <v>0.11177083333333333</v>
      </c>
      <c r="P67" s="87">
        <v>0.13590277777777779</v>
      </c>
      <c r="Q67" s="87">
        <v>0.24363425925925927</v>
      </c>
      <c r="R67" s="87">
        <v>0.32363425925925926</v>
      </c>
      <c r="S67" s="87">
        <v>0.54998842592592589</v>
      </c>
      <c r="T67" s="87">
        <v>0.60378472222222224</v>
      </c>
      <c r="U67" s="88">
        <v>0.79998842592592589</v>
      </c>
    </row>
    <row r="68" spans="1:21" x14ac:dyDescent="0.25">
      <c r="A68" s="79">
        <v>68</v>
      </c>
      <c r="B68" s="87">
        <v>1.1875E-2</v>
      </c>
      <c r="C68" s="87">
        <v>1.4386574074074074E-2</v>
      </c>
      <c r="D68" s="87">
        <v>1.5497685185185186E-2</v>
      </c>
      <c r="E68" s="87">
        <v>1.9479166666666665E-2</v>
      </c>
      <c r="F68" s="87">
        <v>1.9583333333333335E-2</v>
      </c>
      <c r="G68" s="87">
        <v>2.4583333333333332E-2</v>
      </c>
      <c r="H68" s="87">
        <v>2.9780092592592594E-2</v>
      </c>
      <c r="I68" s="87">
        <v>3.7615740740740741E-2</v>
      </c>
      <c r="J68" s="87">
        <v>4.0439814814814817E-2</v>
      </c>
      <c r="K68" s="87">
        <v>5.0763888888888886E-2</v>
      </c>
      <c r="L68" s="87">
        <v>5.3622685185185183E-2</v>
      </c>
      <c r="M68" s="87">
        <v>6.4363425925925921E-2</v>
      </c>
      <c r="N68" s="87">
        <v>7.8217592592592589E-2</v>
      </c>
      <c r="O68" s="87">
        <v>0.11292824074074075</v>
      </c>
      <c r="P68" s="87">
        <v>0.13731481481481481</v>
      </c>
      <c r="Q68" s="87">
        <v>0.24614583333333334</v>
      </c>
      <c r="R68" s="87">
        <v>0.32696759259259262</v>
      </c>
      <c r="S68" s="87">
        <v>0.5556712962962963</v>
      </c>
      <c r="T68" s="87">
        <v>0.61001157407407403</v>
      </c>
      <c r="U68" s="88">
        <v>0.8082407407407407</v>
      </c>
    </row>
    <row r="69" spans="1:21" x14ac:dyDescent="0.25">
      <c r="A69" s="79">
        <v>69</v>
      </c>
      <c r="B69" s="87">
        <v>1.2002314814814815E-2</v>
      </c>
      <c r="C69" s="87">
        <v>1.4537037037037038E-2</v>
      </c>
      <c r="D69" s="87">
        <v>1.5659722222222221E-2</v>
      </c>
      <c r="E69" s="87">
        <v>1.9675925925925927E-2</v>
      </c>
      <c r="F69" s="87">
        <v>1.9780092592592592E-2</v>
      </c>
      <c r="G69" s="87">
        <v>2.4837962962962964E-2</v>
      </c>
      <c r="H69" s="87">
        <v>3.0069444444444444E-2</v>
      </c>
      <c r="I69" s="87">
        <v>3.7997685185185183E-2</v>
      </c>
      <c r="J69" s="87">
        <v>4.085648148148148E-2</v>
      </c>
      <c r="K69" s="87">
        <v>5.1284722222222225E-2</v>
      </c>
      <c r="L69" s="87">
        <v>5.4178240740740742E-2</v>
      </c>
      <c r="M69" s="87">
        <v>6.5034722222222216E-2</v>
      </c>
      <c r="N69" s="87">
        <v>7.9039351851851847E-2</v>
      </c>
      <c r="O69" s="87">
        <v>0.11409722222222222</v>
      </c>
      <c r="P69" s="87">
        <v>0.13873842592592592</v>
      </c>
      <c r="Q69" s="87">
        <v>0.24871527777777777</v>
      </c>
      <c r="R69" s="87">
        <v>0.33038194444444446</v>
      </c>
      <c r="S69" s="87">
        <v>0.56145833333333328</v>
      </c>
      <c r="T69" s="87">
        <v>0.61636574074074069</v>
      </c>
      <c r="U69" s="88">
        <v>0.81666666666666665</v>
      </c>
    </row>
    <row r="70" spans="1:21" x14ac:dyDescent="0.25">
      <c r="A70" s="89">
        <v>70</v>
      </c>
      <c r="B70" s="90">
        <v>1.2129629629629629E-2</v>
      </c>
      <c r="C70" s="90">
        <v>1.4699074074074074E-2</v>
      </c>
      <c r="D70" s="90">
        <v>1.5833333333333335E-2</v>
      </c>
      <c r="E70" s="90">
        <v>1.9895833333333335E-2</v>
      </c>
      <c r="F70" s="90">
        <v>0.02</v>
      </c>
      <c r="G70" s="90">
        <v>2.5104166666666667E-2</v>
      </c>
      <c r="H70" s="90">
        <v>3.0393518518518518E-2</v>
      </c>
      <c r="I70" s="90">
        <v>3.8402777777777779E-2</v>
      </c>
      <c r="J70" s="90">
        <v>4.1284722222222223E-2</v>
      </c>
      <c r="K70" s="90">
        <v>5.181712962962963E-2</v>
      </c>
      <c r="L70" s="90">
        <v>5.4756944444444441E-2</v>
      </c>
      <c r="M70" s="90">
        <v>6.5729166666666672E-2</v>
      </c>
      <c r="N70" s="90">
        <v>7.9872685185185185E-2</v>
      </c>
      <c r="O70" s="90">
        <v>0.11530092592592593</v>
      </c>
      <c r="P70" s="90">
        <v>0.14019675925925926</v>
      </c>
      <c r="Q70" s="90">
        <v>0.25133101851851852</v>
      </c>
      <c r="R70" s="90">
        <v>0.33385416666666667</v>
      </c>
      <c r="S70" s="90">
        <v>0.56737268518518513</v>
      </c>
      <c r="T70" s="90">
        <v>0.62285879629629626</v>
      </c>
      <c r="U70" s="91">
        <v>0.82526620370370374</v>
      </c>
    </row>
    <row r="71" spans="1:21" x14ac:dyDescent="0.25">
      <c r="A71" s="79">
        <v>71</v>
      </c>
      <c r="B71" s="87">
        <v>1.2280092592592592E-2</v>
      </c>
      <c r="C71" s="87">
        <v>1.4872685185185185E-2</v>
      </c>
      <c r="D71" s="87">
        <v>1.6030092592592592E-2</v>
      </c>
      <c r="E71" s="87">
        <v>2.0127314814814813E-2</v>
      </c>
      <c r="F71" s="87">
        <v>2.0243055555555556E-2</v>
      </c>
      <c r="G71" s="87">
        <v>2.539351851851852E-2</v>
      </c>
      <c r="H71" s="87">
        <v>3.0752314814814816E-2</v>
      </c>
      <c r="I71" s="87">
        <v>3.8842592592592595E-2</v>
      </c>
      <c r="J71" s="87">
        <v>4.175925925925926E-2</v>
      </c>
      <c r="K71" s="87">
        <v>5.2395833333333336E-2</v>
      </c>
      <c r="L71" s="87">
        <v>5.5358796296296295E-2</v>
      </c>
      <c r="M71" s="87">
        <v>6.6446759259259261E-2</v>
      </c>
      <c r="N71" s="87">
        <v>8.0752314814814818E-2</v>
      </c>
      <c r="O71" s="87">
        <v>0.11657407407407408</v>
      </c>
      <c r="P71" s="87">
        <v>0.14174768518518518</v>
      </c>
      <c r="Q71" s="87">
        <v>0.25410879629629629</v>
      </c>
      <c r="R71" s="87">
        <v>0.33754629629629629</v>
      </c>
      <c r="S71" s="87">
        <v>0.5736458333333333</v>
      </c>
      <c r="T71" s="87">
        <v>0.62974537037037037</v>
      </c>
      <c r="U71" s="88">
        <v>0.83439814814814817</v>
      </c>
    </row>
    <row r="72" spans="1:21" x14ac:dyDescent="0.25">
      <c r="A72" s="79">
        <v>72</v>
      </c>
      <c r="B72" s="87">
        <v>1.2442129629629629E-2</v>
      </c>
      <c r="C72" s="87">
        <v>1.5069444444444444E-2</v>
      </c>
      <c r="D72" s="87">
        <v>1.6238425925925927E-2</v>
      </c>
      <c r="E72" s="87">
        <v>2.0393518518518519E-2</v>
      </c>
      <c r="F72" s="87">
        <v>2.0497685185185185E-2</v>
      </c>
      <c r="G72" s="87">
        <v>2.5729166666666668E-2</v>
      </c>
      <c r="H72" s="87">
        <v>3.1134259259259261E-2</v>
      </c>
      <c r="I72" s="87">
        <v>3.9328703703703706E-2</v>
      </c>
      <c r="J72" s="87">
        <v>4.2280092592592591E-2</v>
      </c>
      <c r="K72" s="87">
        <v>5.3043981481481484E-2</v>
      </c>
      <c r="L72" s="87">
        <v>5.603009259259259E-2</v>
      </c>
      <c r="M72" s="87">
        <v>6.7256944444444439E-2</v>
      </c>
      <c r="N72" s="87">
        <v>8.1736111111111107E-2</v>
      </c>
      <c r="O72" s="87">
        <v>0.11799768518518519</v>
      </c>
      <c r="P72" s="87">
        <v>0.14347222222222222</v>
      </c>
      <c r="Q72" s="87">
        <v>0.25719907407407405</v>
      </c>
      <c r="R72" s="87">
        <v>0.34165509259259258</v>
      </c>
      <c r="S72" s="87">
        <v>0.58062499999999995</v>
      </c>
      <c r="T72" s="87">
        <v>0.63740740740740742</v>
      </c>
      <c r="U72" s="88">
        <v>0.84453703703703709</v>
      </c>
    </row>
    <row r="73" spans="1:21" x14ac:dyDescent="0.25">
      <c r="A73" s="79">
        <v>73</v>
      </c>
      <c r="B73" s="87">
        <v>1.2615740740740742E-2</v>
      </c>
      <c r="C73" s="87">
        <v>1.5277777777777777E-2</v>
      </c>
      <c r="D73" s="87">
        <v>1.6469907407407409E-2</v>
      </c>
      <c r="E73" s="87">
        <v>2.0682870370370369E-2</v>
      </c>
      <c r="F73" s="87">
        <v>2.0798611111111111E-2</v>
      </c>
      <c r="G73" s="87">
        <v>2.6087962962962962E-2</v>
      </c>
      <c r="H73" s="87">
        <v>3.1574074074074074E-2</v>
      </c>
      <c r="I73" s="87">
        <v>3.9872685185185185E-2</v>
      </c>
      <c r="J73" s="87">
        <v>4.2858796296296298E-2</v>
      </c>
      <c r="K73" s="87">
        <v>5.3749999999999999E-2</v>
      </c>
      <c r="L73" s="87">
        <v>5.6782407407407406E-2</v>
      </c>
      <c r="M73" s="87">
        <v>6.8159722222222219E-2</v>
      </c>
      <c r="N73" s="87">
        <v>8.2835648148148144E-2</v>
      </c>
      <c r="O73" s="87">
        <v>0.11958333333333333</v>
      </c>
      <c r="P73" s="87">
        <v>0.1454050925925926</v>
      </c>
      <c r="Q73" s="87">
        <v>0.26065972222222222</v>
      </c>
      <c r="R73" s="87">
        <v>0.34625</v>
      </c>
      <c r="S73" s="87">
        <v>0.58842592592592591</v>
      </c>
      <c r="T73" s="87">
        <v>0.64597222222222217</v>
      </c>
      <c r="U73" s="88">
        <v>0.85590277777777779</v>
      </c>
    </row>
    <row r="74" spans="1:21" x14ac:dyDescent="0.25">
      <c r="A74" s="79">
        <v>74</v>
      </c>
      <c r="B74" s="87">
        <v>1.2812499999999999E-2</v>
      </c>
      <c r="C74" s="87">
        <v>1.5509259259259259E-2</v>
      </c>
      <c r="D74" s="87">
        <v>1.6724537037037038E-2</v>
      </c>
      <c r="E74" s="87">
        <v>2.0995370370370369E-2</v>
      </c>
      <c r="F74" s="87">
        <v>2.1111111111111112E-2</v>
      </c>
      <c r="G74" s="87">
        <v>2.6481481481481481E-2</v>
      </c>
      <c r="H74" s="87">
        <v>3.2048611111111111E-2</v>
      </c>
      <c r="I74" s="87">
        <v>4.0462962962962964E-2</v>
      </c>
      <c r="J74" s="87">
        <v>4.3483796296296298E-2</v>
      </c>
      <c r="K74" s="87">
        <v>5.4537037037037037E-2</v>
      </c>
      <c r="L74" s="87">
        <v>5.7604166666666665E-2</v>
      </c>
      <c r="M74" s="87">
        <v>6.9155092592592587E-2</v>
      </c>
      <c r="N74" s="87">
        <v>8.4039351851851851E-2</v>
      </c>
      <c r="O74" s="87">
        <v>0.12131944444444444</v>
      </c>
      <c r="P74" s="87">
        <v>0.14751157407407409</v>
      </c>
      <c r="Q74" s="87">
        <v>0.26443287037037039</v>
      </c>
      <c r="R74" s="87">
        <v>0.35127314814814814</v>
      </c>
      <c r="S74" s="87">
        <v>0.59695601851851854</v>
      </c>
      <c r="T74" s="87">
        <v>0.65533564814814815</v>
      </c>
      <c r="U74" s="88">
        <v>0.86829861111111106</v>
      </c>
    </row>
    <row r="75" spans="1:21" x14ac:dyDescent="0.25">
      <c r="A75" s="89">
        <v>75</v>
      </c>
      <c r="B75" s="90">
        <v>1.3020833333333334E-2</v>
      </c>
      <c r="C75" s="90">
        <v>1.576388888888889E-2</v>
      </c>
      <c r="D75" s="90">
        <v>1.7002314814814814E-2</v>
      </c>
      <c r="E75" s="90">
        <v>2.1342592592592594E-2</v>
      </c>
      <c r="F75" s="90">
        <v>2.1458333333333333E-2</v>
      </c>
      <c r="G75" s="90">
        <v>2.6921296296296297E-2</v>
      </c>
      <c r="H75" s="90">
        <v>3.2569444444444443E-2</v>
      </c>
      <c r="I75" s="90">
        <v>4.1111111111111112E-2</v>
      </c>
      <c r="J75" s="90">
        <v>4.4189814814814814E-2</v>
      </c>
      <c r="K75" s="90">
        <v>5.5393518518518516E-2</v>
      </c>
      <c r="L75" s="90">
        <v>5.8518518518518518E-2</v>
      </c>
      <c r="M75" s="90">
        <v>7.0243055555555559E-2</v>
      </c>
      <c r="N75" s="90">
        <v>8.5358796296296294E-2</v>
      </c>
      <c r="O75" s="90">
        <v>0.12322916666666667</v>
      </c>
      <c r="P75" s="90">
        <v>0.14983796296296295</v>
      </c>
      <c r="Q75" s="90">
        <v>0.26859953703703704</v>
      </c>
      <c r="R75" s="90">
        <v>0.3567939814814815</v>
      </c>
      <c r="S75" s="90">
        <v>0.60635416666666664</v>
      </c>
      <c r="T75" s="90">
        <v>0.6656481481481481</v>
      </c>
      <c r="U75" s="91">
        <v>0.88195601851851857</v>
      </c>
    </row>
    <row r="76" spans="1:21" x14ac:dyDescent="0.25">
      <c r="A76" s="79">
        <v>76</v>
      </c>
      <c r="B76" s="87">
        <v>1.3252314814814814E-2</v>
      </c>
      <c r="C76" s="87">
        <v>1.6041666666666666E-2</v>
      </c>
      <c r="D76" s="87">
        <v>1.7303240740740741E-2</v>
      </c>
      <c r="E76" s="87">
        <v>2.1712962962962962E-2</v>
      </c>
      <c r="F76" s="87">
        <v>2.1840277777777778E-2</v>
      </c>
      <c r="G76" s="87">
        <v>2.7395833333333335E-2</v>
      </c>
      <c r="H76" s="87">
        <v>3.3136574074074075E-2</v>
      </c>
      <c r="I76" s="87">
        <v>4.1828703703703701E-2</v>
      </c>
      <c r="J76" s="87">
        <v>4.4953703703703704E-2</v>
      </c>
      <c r="K76" s="87">
        <v>5.6354166666666664E-2</v>
      </c>
      <c r="L76" s="87">
        <v>5.9513888888888887E-2</v>
      </c>
      <c r="M76" s="87">
        <v>7.1435185185185185E-2</v>
      </c>
      <c r="N76" s="87">
        <v>8.6805555555555552E-2</v>
      </c>
      <c r="O76" s="87">
        <v>0.12532407407407409</v>
      </c>
      <c r="P76" s="87">
        <v>0.15238425925925925</v>
      </c>
      <c r="Q76" s="87">
        <v>0.27317129629629627</v>
      </c>
      <c r="R76" s="87">
        <v>0.36287037037037034</v>
      </c>
      <c r="S76" s="87">
        <v>0.6166666666666667</v>
      </c>
      <c r="T76" s="87">
        <v>0.67697916666666669</v>
      </c>
      <c r="U76" s="88">
        <v>0.89697916666666666</v>
      </c>
    </row>
    <row r="77" spans="1:21" x14ac:dyDescent="0.25">
      <c r="A77" s="79">
        <v>77</v>
      </c>
      <c r="B77" s="87">
        <v>1.3495370370370371E-2</v>
      </c>
      <c r="C77" s="87">
        <v>1.6354166666666666E-2</v>
      </c>
      <c r="D77" s="87">
        <v>1.7638888888888888E-2</v>
      </c>
      <c r="E77" s="87">
        <v>2.2129629629629631E-2</v>
      </c>
      <c r="F77" s="87">
        <v>2.224537037037037E-2</v>
      </c>
      <c r="G77" s="87">
        <v>2.7916666666666666E-2</v>
      </c>
      <c r="H77" s="87">
        <v>3.3773148148148149E-2</v>
      </c>
      <c r="I77" s="87">
        <v>4.2615740740740739E-2</v>
      </c>
      <c r="J77" s="87">
        <v>4.5787037037037036E-2</v>
      </c>
      <c r="K77" s="87">
        <v>5.738425925925926E-2</v>
      </c>
      <c r="L77" s="87">
        <v>6.0613425925925925E-2</v>
      </c>
      <c r="M77" s="87">
        <v>7.2754629629629627E-2</v>
      </c>
      <c r="N77" s="87">
        <v>8.8414351851851855E-2</v>
      </c>
      <c r="O77" s="87">
        <v>0.12765046296296295</v>
      </c>
      <c r="P77" s="87">
        <v>0.15520833333333334</v>
      </c>
      <c r="Q77" s="87">
        <v>0.27822916666666669</v>
      </c>
      <c r="R77" s="87">
        <v>0.36959490740740741</v>
      </c>
      <c r="S77" s="87">
        <v>0.62810185185185186</v>
      </c>
      <c r="T77" s="87">
        <v>0.68952546296296291</v>
      </c>
      <c r="U77" s="88">
        <v>0.91361111111111115</v>
      </c>
    </row>
    <row r="78" spans="1:21" x14ac:dyDescent="0.25">
      <c r="A78" s="79">
        <v>78</v>
      </c>
      <c r="B78" s="87">
        <v>1.3773148148148149E-2</v>
      </c>
      <c r="C78" s="87">
        <v>1.667824074074074E-2</v>
      </c>
      <c r="D78" s="87">
        <v>1.7997685185185186E-2</v>
      </c>
      <c r="E78" s="87">
        <v>2.2581018518518518E-2</v>
      </c>
      <c r="F78" s="87">
        <v>2.2708333333333334E-2</v>
      </c>
      <c r="G78" s="87">
        <v>2.8483796296296295E-2</v>
      </c>
      <c r="H78" s="87">
        <v>3.4456018518518518E-2</v>
      </c>
      <c r="I78" s="87">
        <v>4.3472222222222225E-2</v>
      </c>
      <c r="J78" s="87">
        <v>4.670138888888889E-2</v>
      </c>
      <c r="K78" s="87">
        <v>5.8530092592592592E-2</v>
      </c>
      <c r="L78" s="87">
        <v>6.1817129629629632E-2</v>
      </c>
      <c r="M78" s="87">
        <v>7.4201388888888886E-2</v>
      </c>
      <c r="N78" s="87">
        <v>9.0173611111111107E-2</v>
      </c>
      <c r="O78" s="87">
        <v>0.13017361111111111</v>
      </c>
      <c r="P78" s="87">
        <v>0.15828703703703703</v>
      </c>
      <c r="Q78" s="87">
        <v>0.28375</v>
      </c>
      <c r="R78" s="87">
        <v>0.37692129629629628</v>
      </c>
      <c r="S78" s="87">
        <v>0.64055555555555554</v>
      </c>
      <c r="T78" s="87">
        <v>0.70319444444444446</v>
      </c>
      <c r="U78" s="88">
        <v>0.93171296296296291</v>
      </c>
    </row>
    <row r="79" spans="1:21" x14ac:dyDescent="0.25">
      <c r="A79" s="79">
        <v>79</v>
      </c>
      <c r="B79" s="87">
        <v>1.4074074074074074E-2</v>
      </c>
      <c r="C79" s="87">
        <v>1.7048611111111112E-2</v>
      </c>
      <c r="D79" s="87">
        <v>1.8391203703703705E-2</v>
      </c>
      <c r="E79" s="87">
        <v>2.3078703703703702E-2</v>
      </c>
      <c r="F79" s="87">
        <v>2.3206018518518518E-2</v>
      </c>
      <c r="G79" s="87">
        <v>2.9108796296296296E-2</v>
      </c>
      <c r="H79" s="87">
        <v>3.5208333333333335E-2</v>
      </c>
      <c r="I79" s="87">
        <v>4.4409722222222225E-2</v>
      </c>
      <c r="J79" s="87">
        <v>4.7719907407407405E-2</v>
      </c>
      <c r="K79" s="87">
        <v>5.9780092592592593E-2</v>
      </c>
      <c r="L79" s="87">
        <v>6.3136574074074067E-2</v>
      </c>
      <c r="M79" s="87">
        <v>7.5787037037037042E-2</v>
      </c>
      <c r="N79" s="87">
        <v>9.2094907407407403E-2</v>
      </c>
      <c r="O79" s="87">
        <v>0.13295138888888888</v>
      </c>
      <c r="P79" s="87">
        <v>0.16166666666666665</v>
      </c>
      <c r="Q79" s="87">
        <v>0.28980324074074076</v>
      </c>
      <c r="R79" s="87">
        <v>0.38496527777777778</v>
      </c>
      <c r="S79" s="87">
        <v>0.65421296296296294</v>
      </c>
      <c r="T79" s="87">
        <v>0.71819444444444447</v>
      </c>
      <c r="U79" s="88">
        <v>0.95158564814814817</v>
      </c>
    </row>
    <row r="80" spans="1:21" x14ac:dyDescent="0.25">
      <c r="A80" s="89">
        <v>80</v>
      </c>
      <c r="B80" s="90">
        <v>1.4398148148148148E-2</v>
      </c>
      <c r="C80" s="90">
        <v>1.744212962962963E-2</v>
      </c>
      <c r="D80" s="90">
        <v>1.8819444444444444E-2</v>
      </c>
      <c r="E80" s="90">
        <v>2.361111111111111E-2</v>
      </c>
      <c r="F80" s="90">
        <v>2.3738425925925927E-2</v>
      </c>
      <c r="G80" s="90">
        <v>2.9791666666666668E-2</v>
      </c>
      <c r="H80" s="90">
        <v>3.6030092592592593E-2</v>
      </c>
      <c r="I80" s="90">
        <v>4.5439814814814815E-2</v>
      </c>
      <c r="J80" s="90">
        <v>4.8831018518518517E-2</v>
      </c>
      <c r="K80" s="90">
        <v>6.1168981481481484E-2</v>
      </c>
      <c r="L80" s="90">
        <v>6.4594907407407406E-2</v>
      </c>
      <c r="M80" s="90">
        <v>7.7534722222222227E-2</v>
      </c>
      <c r="N80" s="90">
        <v>9.4224537037037037E-2</v>
      </c>
      <c r="O80" s="90">
        <v>0.13601851851851851</v>
      </c>
      <c r="P80" s="90">
        <v>0.16539351851851852</v>
      </c>
      <c r="Q80" s="90">
        <v>0.29649305555555555</v>
      </c>
      <c r="R80" s="90">
        <v>0.39385416666666667</v>
      </c>
      <c r="S80" s="90">
        <v>0.66932870370370368</v>
      </c>
      <c r="T80" s="90">
        <v>0.73479166666666662</v>
      </c>
      <c r="U80" s="91">
        <v>0.97357638888888887</v>
      </c>
    </row>
    <row r="81" spans="1:21" x14ac:dyDescent="0.25">
      <c r="A81" s="79">
        <v>81</v>
      </c>
      <c r="B81" s="87">
        <v>1.4756944444444444E-2</v>
      </c>
      <c r="C81" s="87">
        <v>1.7881944444444443E-2</v>
      </c>
      <c r="D81" s="87">
        <v>1.9293981481481481E-2</v>
      </c>
      <c r="E81" s="87">
        <v>2.420138888888889E-2</v>
      </c>
      <c r="F81" s="87">
        <v>2.4340277777777777E-2</v>
      </c>
      <c r="G81" s="87">
        <v>3.0543981481481481E-2</v>
      </c>
      <c r="H81" s="87">
        <v>3.6921296296296299E-2</v>
      </c>
      <c r="I81" s="87">
        <v>4.6574074074074073E-2</v>
      </c>
      <c r="J81" s="87">
        <v>5.0046296296296297E-2</v>
      </c>
      <c r="K81" s="87">
        <v>6.267361111111111E-2</v>
      </c>
      <c r="L81" s="87">
        <v>6.6180555555555562E-2</v>
      </c>
      <c r="M81" s="87">
        <v>7.9444444444444443E-2</v>
      </c>
      <c r="N81" s="87">
        <v>9.6539351851851848E-2</v>
      </c>
      <c r="O81" s="87">
        <v>0.139375</v>
      </c>
      <c r="P81" s="87">
        <v>0.16947916666666665</v>
      </c>
      <c r="Q81" s="87">
        <v>0.30380787037037038</v>
      </c>
      <c r="R81" s="87">
        <v>0.40356481481481482</v>
      </c>
      <c r="S81" s="87">
        <v>0.68583333333333329</v>
      </c>
      <c r="T81" s="87">
        <v>0.75290509259259264</v>
      </c>
      <c r="U81" s="88">
        <v>0.9975694444444444</v>
      </c>
    </row>
    <row r="82" spans="1:21" x14ac:dyDescent="0.25">
      <c r="A82" s="79">
        <v>82</v>
      </c>
      <c r="B82" s="87">
        <v>1.5138888888888889E-2</v>
      </c>
      <c r="C82" s="87">
        <v>1.8356481481481481E-2</v>
      </c>
      <c r="D82" s="87">
        <v>1.9814814814814816E-2</v>
      </c>
      <c r="E82" s="87">
        <v>2.4861111111111112E-2</v>
      </c>
      <c r="F82" s="87">
        <v>2.4988425925925924E-2</v>
      </c>
      <c r="G82" s="87">
        <v>3.1365740740740743E-2</v>
      </c>
      <c r="H82" s="87">
        <v>3.7916666666666668E-2</v>
      </c>
      <c r="I82" s="87">
        <v>4.7824074074074074E-2</v>
      </c>
      <c r="J82" s="87">
        <v>5.1377314814814813E-2</v>
      </c>
      <c r="K82" s="87">
        <v>6.4340277777777774E-2</v>
      </c>
      <c r="L82" s="87">
        <v>6.7939814814814814E-2</v>
      </c>
      <c r="M82" s="87">
        <v>8.1550925925925929E-2</v>
      </c>
      <c r="N82" s="87">
        <v>9.9097222222222225E-2</v>
      </c>
      <c r="O82" s="87">
        <v>0.14306712962962964</v>
      </c>
      <c r="P82" s="87">
        <v>0.17395833333333333</v>
      </c>
      <c r="Q82" s="87">
        <v>0.31185185185185182</v>
      </c>
      <c r="R82" s="87">
        <v>0.41424768518518518</v>
      </c>
      <c r="S82" s="87">
        <v>0.70398148148148143</v>
      </c>
      <c r="T82" s="87">
        <v>0.7728356481481482</v>
      </c>
      <c r="U82" s="88">
        <v>1.0239814814814814</v>
      </c>
    </row>
    <row r="83" spans="1:21" x14ac:dyDescent="0.25">
      <c r="A83" s="79">
        <v>83</v>
      </c>
      <c r="B83" s="87">
        <v>1.556712962962963E-2</v>
      </c>
      <c r="C83" s="87">
        <v>1.8877314814814816E-2</v>
      </c>
      <c r="D83" s="87">
        <v>2.0381944444444446E-2</v>
      </c>
      <c r="E83" s="87">
        <v>2.5567129629629631E-2</v>
      </c>
      <c r="F83" s="87">
        <v>2.5706018518518517E-2</v>
      </c>
      <c r="G83" s="87">
        <v>3.2268518518518516E-2</v>
      </c>
      <c r="H83" s="87">
        <v>3.9004629629629632E-2</v>
      </c>
      <c r="I83" s="87">
        <v>4.9189814814814818E-2</v>
      </c>
      <c r="J83" s="87">
        <v>5.2847222222222219E-2</v>
      </c>
      <c r="K83" s="87">
        <v>6.6168981481481481E-2</v>
      </c>
      <c r="L83" s="87">
        <v>6.9884259259259257E-2</v>
      </c>
      <c r="M83" s="87">
        <v>8.3888888888888888E-2</v>
      </c>
      <c r="N83" s="87">
        <v>0.10193287037037037</v>
      </c>
      <c r="O83" s="87">
        <v>0.14716435185185187</v>
      </c>
      <c r="P83" s="87">
        <v>0.1789351851851852</v>
      </c>
      <c r="Q83" s="87">
        <v>0.32077546296296294</v>
      </c>
      <c r="R83" s="87">
        <v>0.42609953703703701</v>
      </c>
      <c r="S83" s="87">
        <v>0.7241319444444444</v>
      </c>
      <c r="T83" s="87">
        <v>0.79494212962962962</v>
      </c>
      <c r="U83" s="88">
        <v>1.053275462962963</v>
      </c>
    </row>
    <row r="84" spans="1:21" x14ac:dyDescent="0.25">
      <c r="A84" s="79">
        <v>84</v>
      </c>
      <c r="B84" s="87">
        <v>1.6041666666666666E-2</v>
      </c>
      <c r="C84" s="87">
        <v>1.9456018518518518E-2</v>
      </c>
      <c r="D84" s="87">
        <v>2.1006944444444446E-2</v>
      </c>
      <c r="E84" s="87">
        <v>2.6354166666666668E-2</v>
      </c>
      <c r="F84" s="87">
        <v>2.6493055555555554E-2</v>
      </c>
      <c r="G84" s="87">
        <v>3.3263888888888891E-2</v>
      </c>
      <c r="H84" s="87">
        <v>4.0219907407407406E-2</v>
      </c>
      <c r="I84" s="87">
        <v>5.0717592592592592E-2</v>
      </c>
      <c r="J84" s="87">
        <v>5.4479166666666669E-2</v>
      </c>
      <c r="K84" s="87">
        <v>6.8206018518518513E-2</v>
      </c>
      <c r="L84" s="87">
        <v>7.2013888888888891E-2</v>
      </c>
      <c r="M84" s="87">
        <v>8.6446759259259265E-2</v>
      </c>
      <c r="N84" s="87">
        <v>0.10504629629629629</v>
      </c>
      <c r="O84" s="87">
        <v>0.15165509259259261</v>
      </c>
      <c r="P84" s="87">
        <v>0.18440972222222221</v>
      </c>
      <c r="Q84" s="87">
        <v>0.33056712962962964</v>
      </c>
      <c r="R84" s="87">
        <v>0.43912037037037038</v>
      </c>
      <c r="S84" s="87">
        <v>0.74624999999999997</v>
      </c>
      <c r="T84" s="87">
        <v>0.81923611111111116</v>
      </c>
      <c r="U84" s="88">
        <v>1.0854513888888888</v>
      </c>
    </row>
    <row r="85" spans="1:21" x14ac:dyDescent="0.25">
      <c r="A85" s="89">
        <v>85</v>
      </c>
      <c r="B85" s="90">
        <v>1.6562500000000001E-2</v>
      </c>
      <c r="C85" s="90">
        <v>2.0092592592592592E-2</v>
      </c>
      <c r="D85" s="90">
        <v>2.1701388888888888E-2</v>
      </c>
      <c r="E85" s="90">
        <v>2.7222222222222221E-2</v>
      </c>
      <c r="F85" s="90">
        <v>2.7372685185185184E-2</v>
      </c>
      <c r="G85" s="90">
        <v>3.4375000000000003E-2</v>
      </c>
      <c r="H85" s="90">
        <v>4.1550925925925929E-2</v>
      </c>
      <c r="I85" s="90">
        <v>5.2384259259259262E-2</v>
      </c>
      <c r="J85" s="90">
        <v>5.6273148148148149E-2</v>
      </c>
      <c r="K85" s="90">
        <v>7.0451388888888883E-2</v>
      </c>
      <c r="L85" s="90">
        <v>7.4374999999999997E-2</v>
      </c>
      <c r="M85" s="90">
        <v>8.9282407407407408E-2</v>
      </c>
      <c r="N85" s="90">
        <v>0.10849537037037037</v>
      </c>
      <c r="O85" s="90">
        <v>0.15663194444444445</v>
      </c>
      <c r="P85" s="90">
        <v>0.19046296296296297</v>
      </c>
      <c r="Q85" s="90">
        <v>0.34142361111111114</v>
      </c>
      <c r="R85" s="90">
        <v>0.45353009259259258</v>
      </c>
      <c r="S85" s="90">
        <v>0.77075231481481477</v>
      </c>
      <c r="T85" s="90">
        <v>0.84613425925925922</v>
      </c>
      <c r="U85" s="91">
        <v>1.1210995370370371</v>
      </c>
    </row>
    <row r="86" spans="1:21" x14ac:dyDescent="0.25">
      <c r="A86" s="79">
        <v>86</v>
      </c>
      <c r="B86" s="87">
        <v>1.712962962962963E-2</v>
      </c>
      <c r="C86" s="87">
        <v>2.0798611111111111E-2</v>
      </c>
      <c r="D86" s="87">
        <v>2.2465277777777778E-2</v>
      </c>
      <c r="E86" s="87">
        <v>2.8182870370370372E-2</v>
      </c>
      <c r="F86" s="87">
        <v>2.8333333333333332E-2</v>
      </c>
      <c r="G86" s="87">
        <v>3.5590277777777776E-2</v>
      </c>
      <c r="H86" s="87">
        <v>4.3020833333333335E-2</v>
      </c>
      <c r="I86" s="87">
        <v>5.4247685185185184E-2</v>
      </c>
      <c r="J86" s="87">
        <v>5.8263888888888886E-2</v>
      </c>
      <c r="K86" s="87">
        <v>7.2951388888888885E-2</v>
      </c>
      <c r="L86" s="87">
        <v>7.7002314814814815E-2</v>
      </c>
      <c r="M86" s="87">
        <v>9.2442129629629624E-2</v>
      </c>
      <c r="N86" s="87">
        <v>0.11233796296296296</v>
      </c>
      <c r="O86" s="87">
        <v>0.16216435185185185</v>
      </c>
      <c r="P86" s="87">
        <v>0.19718749999999999</v>
      </c>
      <c r="Q86" s="87">
        <v>0.35348379629629628</v>
      </c>
      <c r="R86" s="87">
        <v>0.46956018518518516</v>
      </c>
      <c r="S86" s="87">
        <v>0.79798611111111106</v>
      </c>
      <c r="T86" s="87">
        <v>0.87603009259259257</v>
      </c>
      <c r="U86" s="88">
        <v>1.1607060185185185</v>
      </c>
    </row>
    <row r="87" spans="1:21" x14ac:dyDescent="0.25">
      <c r="A87" s="79">
        <v>87</v>
      </c>
      <c r="B87" s="87">
        <v>1.7766203703703704E-2</v>
      </c>
      <c r="C87" s="87">
        <v>2.1585648148148149E-2</v>
      </c>
      <c r="D87" s="87">
        <v>2.3321759259259261E-2</v>
      </c>
      <c r="E87" s="87">
        <v>2.9259259259259259E-2</v>
      </c>
      <c r="F87" s="87">
        <v>2.9409722222222223E-2</v>
      </c>
      <c r="G87" s="87">
        <v>3.695601851851852E-2</v>
      </c>
      <c r="H87" s="87">
        <v>4.4675925925925924E-2</v>
      </c>
      <c r="I87" s="87">
        <v>5.6319444444444443E-2</v>
      </c>
      <c r="J87" s="87">
        <v>6.0509259259259263E-2</v>
      </c>
      <c r="K87" s="87">
        <v>7.5740740740740747E-2</v>
      </c>
      <c r="L87" s="87">
        <v>7.9953703703703707E-2</v>
      </c>
      <c r="M87" s="87">
        <v>9.5972222222222223E-2</v>
      </c>
      <c r="N87" s="87">
        <v>0.11663194444444444</v>
      </c>
      <c r="O87" s="87">
        <v>0.16836805555555556</v>
      </c>
      <c r="P87" s="87">
        <v>0.20473379629629629</v>
      </c>
      <c r="Q87" s="87">
        <v>0.36701388888888886</v>
      </c>
      <c r="R87" s="87">
        <v>0.48752314814814812</v>
      </c>
      <c r="S87" s="87">
        <v>0.82851851851851854</v>
      </c>
      <c r="T87" s="87">
        <v>0.90953703703703703</v>
      </c>
      <c r="U87" s="88">
        <v>1.2051041666666666</v>
      </c>
    </row>
    <row r="88" spans="1:21" x14ac:dyDescent="0.25">
      <c r="A88" s="79">
        <v>88</v>
      </c>
      <c r="B88" s="87">
        <v>1.8483796296296297E-2</v>
      </c>
      <c r="C88" s="87">
        <v>2.2453703703703705E-2</v>
      </c>
      <c r="D88" s="87">
        <v>2.4282407407407409E-2</v>
      </c>
      <c r="E88" s="87">
        <v>3.0451388888888889E-2</v>
      </c>
      <c r="F88" s="87">
        <v>3.0613425925925926E-2</v>
      </c>
      <c r="G88" s="87">
        <v>3.8483796296296294E-2</v>
      </c>
      <c r="H88" s="87">
        <v>4.6516203703703705E-2</v>
      </c>
      <c r="I88" s="87">
        <v>5.8645833333333335E-2</v>
      </c>
      <c r="J88" s="87">
        <v>6.2997685185185184E-2</v>
      </c>
      <c r="K88" s="87">
        <v>7.885416666666667E-2</v>
      </c>
      <c r="L88" s="87">
        <v>8.324074074074074E-2</v>
      </c>
      <c r="M88" s="87">
        <v>9.9918981481481484E-2</v>
      </c>
      <c r="N88" s="87">
        <v>0.12142361111111111</v>
      </c>
      <c r="O88" s="87">
        <v>0.17528935185185185</v>
      </c>
      <c r="P88" s="87">
        <v>0.21313657407407408</v>
      </c>
      <c r="Q88" s="87">
        <v>0.38208333333333333</v>
      </c>
      <c r="R88" s="87">
        <v>0.50753472222222218</v>
      </c>
      <c r="S88" s="87">
        <v>0.86253472222222227</v>
      </c>
      <c r="T88" s="87">
        <v>0.94688657407407406</v>
      </c>
      <c r="U88" s="88">
        <v>1.2545949074074074</v>
      </c>
    </row>
    <row r="89" spans="1:21" x14ac:dyDescent="0.25">
      <c r="A89" s="79">
        <v>89</v>
      </c>
      <c r="B89" s="87">
        <v>1.9270833333333334E-2</v>
      </c>
      <c r="C89" s="87">
        <v>2.34375E-2</v>
      </c>
      <c r="D89" s="87">
        <v>2.5347222222222222E-2</v>
      </c>
      <c r="E89" s="87">
        <v>3.1793981481481479E-2</v>
      </c>
      <c r="F89" s="87">
        <v>3.1967592592592596E-2</v>
      </c>
      <c r="G89" s="87">
        <v>4.0196759259259258E-2</v>
      </c>
      <c r="H89" s="87">
        <v>4.8587962962962965E-2</v>
      </c>
      <c r="I89" s="87">
        <v>6.1261574074074072E-2</v>
      </c>
      <c r="J89" s="87">
        <v>6.5798611111111113E-2</v>
      </c>
      <c r="K89" s="87">
        <v>8.2372685185185188E-2</v>
      </c>
      <c r="L89" s="87">
        <v>8.6932870370370369E-2</v>
      </c>
      <c r="M89" s="87">
        <v>0.10435185185185185</v>
      </c>
      <c r="N89" s="87">
        <v>0.12680555555555556</v>
      </c>
      <c r="O89" s="87">
        <v>0.18306712962962962</v>
      </c>
      <c r="P89" s="87">
        <v>0.22259259259259259</v>
      </c>
      <c r="Q89" s="87">
        <v>0.39903935185185185</v>
      </c>
      <c r="R89" s="87">
        <v>0.53006944444444448</v>
      </c>
      <c r="S89" s="87">
        <v>0.90081018518518519</v>
      </c>
      <c r="T89" s="87">
        <v>0.98891203703703701</v>
      </c>
      <c r="U89" s="88"/>
    </row>
    <row r="90" spans="1:21" x14ac:dyDescent="0.25">
      <c r="A90" s="89">
        <v>90</v>
      </c>
      <c r="B90" s="90">
        <v>2.0173611111111111E-2</v>
      </c>
      <c r="C90" s="90">
        <v>2.4537037037037038E-2</v>
      </c>
      <c r="D90" s="90">
        <v>2.6550925925925926E-2</v>
      </c>
      <c r="E90" s="90">
        <v>3.3310185185185186E-2</v>
      </c>
      <c r="F90" s="90">
        <v>3.349537037037037E-2</v>
      </c>
      <c r="G90" s="90">
        <v>4.2129629629629628E-2</v>
      </c>
      <c r="H90" s="90">
        <v>5.0937499999999997E-2</v>
      </c>
      <c r="I90" s="90">
        <v>6.4212962962962958E-2</v>
      </c>
      <c r="J90" s="90">
        <v>6.896990740740741E-2</v>
      </c>
      <c r="K90" s="90">
        <v>8.6331018518518515E-2</v>
      </c>
      <c r="L90" s="90">
        <v>9.1134259259259262E-2</v>
      </c>
      <c r="M90" s="90">
        <v>0.10939814814814815</v>
      </c>
      <c r="N90" s="90">
        <v>0.13293981481481482</v>
      </c>
      <c r="O90" s="90">
        <v>0.19190972222222222</v>
      </c>
      <c r="P90" s="90">
        <v>0.23335648148148147</v>
      </c>
      <c r="Q90" s="90">
        <v>0.41832175925925924</v>
      </c>
      <c r="R90" s="90">
        <v>0.55568287037037034</v>
      </c>
      <c r="S90" s="90">
        <v>0.94434027777777774</v>
      </c>
      <c r="T90" s="90">
        <v>1.036701388888889</v>
      </c>
      <c r="U90" s="91"/>
    </row>
    <row r="91" spans="1:21" x14ac:dyDescent="0.25">
      <c r="A91" s="79">
        <v>91</v>
      </c>
      <c r="B91" s="87">
        <v>2.1180555555555557E-2</v>
      </c>
      <c r="C91" s="87">
        <v>2.5787037037037035E-2</v>
      </c>
      <c r="D91" s="87">
        <v>2.7916666666666666E-2</v>
      </c>
      <c r="E91" s="87">
        <v>3.502314814814815E-2</v>
      </c>
      <c r="F91" s="87">
        <v>3.5219907407407408E-2</v>
      </c>
      <c r="G91" s="87">
        <v>4.4328703703703703E-2</v>
      </c>
      <c r="H91" s="87">
        <v>5.3587962962962962E-2</v>
      </c>
      <c r="I91" s="87">
        <v>6.7592592592592593E-2</v>
      </c>
      <c r="J91" s="87">
        <v>7.2592592592592597E-2</v>
      </c>
      <c r="K91" s="87">
        <v>9.0856481481481483E-2</v>
      </c>
      <c r="L91" s="87">
        <v>9.5891203703703701E-2</v>
      </c>
      <c r="M91" s="87">
        <v>0.11511574074074074</v>
      </c>
      <c r="N91" s="87">
        <v>0.13988425925925926</v>
      </c>
      <c r="O91" s="87">
        <v>0.20194444444444445</v>
      </c>
      <c r="P91" s="87">
        <v>0.24555555555555555</v>
      </c>
      <c r="Q91" s="87">
        <v>0.44018518518518518</v>
      </c>
      <c r="R91" s="87">
        <v>0.58472222222222225</v>
      </c>
      <c r="S91" s="87">
        <v>0.99370370370370376</v>
      </c>
      <c r="T91" s="87"/>
      <c r="U91" s="88"/>
    </row>
    <row r="92" spans="1:21" x14ac:dyDescent="0.25">
      <c r="A92" s="79">
        <v>92</v>
      </c>
      <c r="B92" s="87">
        <v>2.2337962962962962E-2</v>
      </c>
      <c r="C92" s="87">
        <v>2.7222222222222221E-2</v>
      </c>
      <c r="D92" s="87">
        <v>2.9479166666666667E-2</v>
      </c>
      <c r="E92" s="87">
        <v>3.7002314814814814E-2</v>
      </c>
      <c r="F92" s="87">
        <v>3.7199074074074072E-2</v>
      </c>
      <c r="G92" s="87">
        <v>4.6851851851851853E-2</v>
      </c>
      <c r="H92" s="87">
        <v>5.6643518518518517E-2</v>
      </c>
      <c r="I92" s="87">
        <v>7.1446759259259265E-2</v>
      </c>
      <c r="J92" s="87">
        <v>7.6736111111111116E-2</v>
      </c>
      <c r="K92" s="87">
        <v>9.6064814814814811E-2</v>
      </c>
      <c r="L92" s="87">
        <v>0.10136574074074074</v>
      </c>
      <c r="M92" s="87">
        <v>0.12167824074074074</v>
      </c>
      <c r="N92" s="87">
        <v>0.14785879629629631</v>
      </c>
      <c r="O92" s="87">
        <v>0.21346064814814814</v>
      </c>
      <c r="P92" s="87">
        <v>0.2595486111111111</v>
      </c>
      <c r="Q92" s="87">
        <v>0.46527777777777779</v>
      </c>
      <c r="R92" s="87">
        <v>0.61805555555555558</v>
      </c>
      <c r="S92" s="87">
        <v>1.0503472222222223</v>
      </c>
      <c r="T92" s="87"/>
      <c r="U92" s="88"/>
    </row>
    <row r="93" spans="1:21" x14ac:dyDescent="0.25">
      <c r="A93" s="79">
        <v>93</v>
      </c>
      <c r="B93" s="87">
        <v>2.3657407407407408E-2</v>
      </c>
      <c r="C93" s="87">
        <v>2.886574074074074E-2</v>
      </c>
      <c r="D93" s="87">
        <v>3.1284722222222221E-2</v>
      </c>
      <c r="E93" s="87">
        <v>3.9270833333333331E-2</v>
      </c>
      <c r="F93" s="87">
        <v>3.9479166666666669E-2</v>
      </c>
      <c r="G93" s="87">
        <v>4.9768518518518517E-2</v>
      </c>
      <c r="H93" s="87">
        <v>6.0173611111111108E-2</v>
      </c>
      <c r="I93" s="87">
        <v>7.5914351851851858E-2</v>
      </c>
      <c r="J93" s="87">
        <v>8.1527777777777782E-2</v>
      </c>
      <c r="K93" s="87">
        <v>0.10207175925925926</v>
      </c>
      <c r="L93" s="87">
        <v>0.1077199074074074</v>
      </c>
      <c r="M93" s="87">
        <v>0.12930555555555556</v>
      </c>
      <c r="N93" s="87">
        <v>0.15712962962962962</v>
      </c>
      <c r="O93" s="87">
        <v>0.22684027777777777</v>
      </c>
      <c r="P93" s="87">
        <v>0.27582175925925928</v>
      </c>
      <c r="Q93" s="87">
        <v>0.4944560185185185</v>
      </c>
      <c r="R93" s="87">
        <v>0.65680555555555553</v>
      </c>
      <c r="S93" s="87">
        <v>1.1162037037037038</v>
      </c>
      <c r="T93" s="87"/>
      <c r="U93" s="88"/>
    </row>
    <row r="94" spans="1:21" x14ac:dyDescent="0.25">
      <c r="A94" s="79">
        <v>94</v>
      </c>
      <c r="B94" s="87">
        <v>2.5196759259259259E-2</v>
      </c>
      <c r="C94" s="87">
        <v>3.0787037037037036E-2</v>
      </c>
      <c r="D94" s="87">
        <v>3.3379629629629627E-2</v>
      </c>
      <c r="E94" s="87">
        <v>4.1921296296296297E-2</v>
      </c>
      <c r="F94" s="87">
        <v>4.2141203703703702E-2</v>
      </c>
      <c r="G94" s="87">
        <v>5.3171296296296293E-2</v>
      </c>
      <c r="H94" s="87">
        <v>6.4317129629629627E-2</v>
      </c>
      <c r="I94" s="87">
        <v>8.1134259259259253E-2</v>
      </c>
      <c r="J94" s="87">
        <v>8.7152777777777773E-2</v>
      </c>
      <c r="K94" s="87">
        <v>0.10909722222222222</v>
      </c>
      <c r="L94" s="87">
        <v>0.11511574074074074</v>
      </c>
      <c r="M94" s="87">
        <v>0.13818287037037036</v>
      </c>
      <c r="N94" s="87">
        <v>0.16792824074074075</v>
      </c>
      <c r="O94" s="87">
        <v>0.24241898148148147</v>
      </c>
      <c r="P94" s="87">
        <v>0.29476851851851854</v>
      </c>
      <c r="Q94" s="87">
        <v>0.52842592592592597</v>
      </c>
      <c r="R94" s="87">
        <v>0.70193287037037033</v>
      </c>
      <c r="S94" s="87">
        <v>1.1928935185185185</v>
      </c>
      <c r="T94" s="87"/>
      <c r="U94" s="88"/>
    </row>
    <row r="95" spans="1:21" x14ac:dyDescent="0.25">
      <c r="A95" s="89">
        <v>95</v>
      </c>
      <c r="B95" s="90">
        <v>2.6990740740740742E-2</v>
      </c>
      <c r="C95" s="90">
        <v>3.3032407407407406E-2</v>
      </c>
      <c r="D95" s="90">
        <v>3.5856481481481482E-2</v>
      </c>
      <c r="E95" s="90">
        <v>4.5034722222222219E-2</v>
      </c>
      <c r="F95" s="90">
        <v>4.5266203703703704E-2</v>
      </c>
      <c r="G95" s="90">
        <v>5.7187500000000002E-2</v>
      </c>
      <c r="H95" s="90">
        <v>6.9178240740740735E-2</v>
      </c>
      <c r="I95" s="90">
        <v>8.729166666666667E-2</v>
      </c>
      <c r="J95" s="90">
        <v>9.3784722222222228E-2</v>
      </c>
      <c r="K95" s="90">
        <v>0.11744212962962963</v>
      </c>
      <c r="L95" s="90">
        <v>0.12387731481481482</v>
      </c>
      <c r="M95" s="90">
        <v>0.1487037037037037</v>
      </c>
      <c r="N95" s="90">
        <v>0.18070601851851853</v>
      </c>
      <c r="O95" s="90">
        <v>0.26086805555555553</v>
      </c>
      <c r="P95" s="90">
        <v>0.31719907407407405</v>
      </c>
      <c r="Q95" s="90">
        <v>0.56862268518518522</v>
      </c>
      <c r="R95" s="90">
        <v>0.75533564814814813</v>
      </c>
      <c r="S95" s="90">
        <v>1.2836458333333334</v>
      </c>
      <c r="T95" s="90"/>
      <c r="U95" s="91"/>
    </row>
    <row r="96" spans="1:21" x14ac:dyDescent="0.25">
      <c r="A96" s="79">
        <v>96</v>
      </c>
      <c r="B96" s="87">
        <v>2.9131944444444443E-2</v>
      </c>
      <c r="C96" s="87">
        <v>3.5706018518518519E-2</v>
      </c>
      <c r="D96" s="87">
        <v>3.8796296296296294E-2</v>
      </c>
      <c r="E96" s="87">
        <v>4.8750000000000002E-2</v>
      </c>
      <c r="F96" s="87">
        <v>4.9004629629629627E-2</v>
      </c>
      <c r="G96" s="87">
        <v>6.1990740740740742E-2</v>
      </c>
      <c r="H96" s="87">
        <v>7.5023148148148144E-2</v>
      </c>
      <c r="I96" s="87">
        <v>9.4710648148148155E-2</v>
      </c>
      <c r="J96" s="87">
        <v>0.10171296296296296</v>
      </c>
      <c r="K96" s="87">
        <v>0.12743055555555555</v>
      </c>
      <c r="L96" s="87">
        <v>0.13438657407407406</v>
      </c>
      <c r="M96" s="87">
        <v>0.16131944444444443</v>
      </c>
      <c r="N96" s="87">
        <v>0.1960300925925926</v>
      </c>
      <c r="O96" s="87">
        <v>0.2829976851851852</v>
      </c>
      <c r="P96" s="87">
        <v>0.34412037037037035</v>
      </c>
      <c r="Q96" s="87">
        <v>0.61687499999999995</v>
      </c>
      <c r="R96" s="87">
        <v>0.81943287037037038</v>
      </c>
      <c r="S96" s="87">
        <v>1.3925694444444445</v>
      </c>
      <c r="T96" s="87"/>
      <c r="U96" s="88"/>
    </row>
    <row r="97" spans="1:21" x14ac:dyDescent="0.25">
      <c r="A97" s="79">
        <v>97</v>
      </c>
      <c r="B97" s="87">
        <v>3.170138888888889E-2</v>
      </c>
      <c r="C97" s="87">
        <v>3.8946759259259257E-2</v>
      </c>
      <c r="D97" s="87">
        <v>4.2372685185185187E-2</v>
      </c>
      <c r="E97" s="87">
        <v>5.3263888888888888E-2</v>
      </c>
      <c r="F97" s="87">
        <v>5.3541666666666668E-2</v>
      </c>
      <c r="G97" s="87">
        <v>6.7858796296296292E-2</v>
      </c>
      <c r="H97" s="87">
        <v>8.2152777777777783E-2</v>
      </c>
      <c r="I97" s="87">
        <v>0.10373842592592593</v>
      </c>
      <c r="J97" s="87">
        <v>0.11143518518518518</v>
      </c>
      <c r="K97" s="87">
        <v>0.13961805555555556</v>
      </c>
      <c r="L97" s="87">
        <v>0.14726851851851852</v>
      </c>
      <c r="M97" s="87">
        <v>0.17678240740740742</v>
      </c>
      <c r="N97" s="87">
        <v>0.21483796296296295</v>
      </c>
      <c r="O97" s="87">
        <v>0.31013888888888891</v>
      </c>
      <c r="P97" s="87">
        <v>0.37711805555555555</v>
      </c>
      <c r="Q97" s="87">
        <v>0.67603009259259261</v>
      </c>
      <c r="R97" s="87">
        <v>0.89800925925925923</v>
      </c>
      <c r="S97" s="87">
        <v>1.5261111111111112</v>
      </c>
      <c r="T97" s="87"/>
      <c r="U97" s="88"/>
    </row>
    <row r="98" spans="1:21" x14ac:dyDescent="0.25">
      <c r="A98" s="79">
        <v>98</v>
      </c>
      <c r="B98" s="87">
        <v>3.4861111111111114E-2</v>
      </c>
      <c r="C98" s="87">
        <v>4.296296296296296E-2</v>
      </c>
      <c r="D98" s="87">
        <v>4.6770833333333331E-2</v>
      </c>
      <c r="E98" s="87">
        <v>5.8865740740740739E-2</v>
      </c>
      <c r="F98" s="87">
        <v>5.9166666666666666E-2</v>
      </c>
      <c r="G98" s="87">
        <v>7.5115740740740747E-2</v>
      </c>
      <c r="H98" s="87">
        <v>9.0995370370370365E-2</v>
      </c>
      <c r="I98" s="87">
        <v>0.11498842592592592</v>
      </c>
      <c r="J98" s="87">
        <v>0.12355324074074074</v>
      </c>
      <c r="K98" s="87">
        <v>0.15483796296296296</v>
      </c>
      <c r="L98" s="87">
        <v>0.16328703703703704</v>
      </c>
      <c r="M98" s="87">
        <v>0.19600694444444444</v>
      </c>
      <c r="N98" s="87">
        <v>0.23819444444444443</v>
      </c>
      <c r="O98" s="87">
        <v>0.34386574074074072</v>
      </c>
      <c r="P98" s="87">
        <v>0.41812500000000002</v>
      </c>
      <c r="Q98" s="87">
        <v>0.749537037037037</v>
      </c>
      <c r="R98" s="87">
        <v>0.99565972222222221</v>
      </c>
      <c r="S98" s="87"/>
      <c r="T98" s="87"/>
      <c r="U98" s="88"/>
    </row>
    <row r="99" spans="1:21" x14ac:dyDescent="0.25">
      <c r="A99" s="79">
        <v>99</v>
      </c>
      <c r="B99" s="87">
        <v>3.8807870370370368E-2</v>
      </c>
      <c r="C99" s="87">
        <v>4.7986111111111111E-2</v>
      </c>
      <c r="D99" s="87">
        <v>5.2372685185185182E-2</v>
      </c>
      <c r="E99" s="87">
        <v>6.5960648148148143E-2</v>
      </c>
      <c r="F99" s="87">
        <v>6.626157407407407E-2</v>
      </c>
      <c r="G99" s="87">
        <v>8.4409722222222219E-2</v>
      </c>
      <c r="H99" s="87">
        <v>0.10230324074074074</v>
      </c>
      <c r="I99" s="87">
        <v>0.12938657407407408</v>
      </c>
      <c r="J99" s="87">
        <v>0.13901620370370371</v>
      </c>
      <c r="K99" s="87">
        <v>0.17431712962962964</v>
      </c>
      <c r="L99" s="87">
        <v>0.18378472222222222</v>
      </c>
      <c r="M99" s="87">
        <v>0.22062499999999999</v>
      </c>
      <c r="N99" s="87">
        <v>0.26810185185185187</v>
      </c>
      <c r="O99" s="87">
        <v>0.38704861111111111</v>
      </c>
      <c r="P99" s="87">
        <v>0.47062500000000002</v>
      </c>
      <c r="Q99" s="87">
        <v>0.84365740740740736</v>
      </c>
      <c r="R99" s="87">
        <v>1.1206828703703704</v>
      </c>
      <c r="S99" s="87"/>
      <c r="T99" s="87"/>
      <c r="U99" s="88"/>
    </row>
    <row r="100" spans="1:21" ht="15.75" thickBot="1" x14ac:dyDescent="0.3">
      <c r="A100" s="92">
        <v>100</v>
      </c>
      <c r="B100" s="93">
        <v>4.3912037037037034E-2</v>
      </c>
      <c r="C100" s="93">
        <v>5.4571759259259257E-2</v>
      </c>
      <c r="D100" s="93">
        <v>5.966435185185185E-2</v>
      </c>
      <c r="E100" s="93">
        <v>7.5231481481481483E-2</v>
      </c>
      <c r="F100" s="93">
        <v>7.5601851851851851E-2</v>
      </c>
      <c r="G100" s="93">
        <v>9.6631944444444451E-2</v>
      </c>
      <c r="H100" s="93">
        <v>0.11724537037037037</v>
      </c>
      <c r="I100" s="93">
        <v>0.14846064814814816</v>
      </c>
      <c r="J100" s="93">
        <v>0.15947916666666667</v>
      </c>
      <c r="K100" s="93">
        <v>0.20015046296296296</v>
      </c>
      <c r="L100" s="93">
        <v>0.21105324074074075</v>
      </c>
      <c r="M100" s="93">
        <v>0.25335648148148149</v>
      </c>
      <c r="N100" s="93">
        <v>0.30788194444444444</v>
      </c>
      <c r="O100" s="93">
        <v>0.44446759259259261</v>
      </c>
      <c r="P100" s="93">
        <v>0.54043981481481485</v>
      </c>
      <c r="Q100" s="93">
        <v>0.96881944444444446</v>
      </c>
      <c r="R100" s="93"/>
      <c r="S100" s="93"/>
      <c r="T100" s="93"/>
      <c r="U100" s="9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C1" workbookViewId="0">
      <selection activeCell="F14" sqref="F14"/>
    </sheetView>
  </sheetViews>
  <sheetFormatPr defaultColWidth="9.140625" defaultRowHeight="12.75" x14ac:dyDescent="0.2"/>
  <cols>
    <col min="1" max="1" width="10.42578125" style="3" hidden="1" customWidth="1"/>
    <col min="2" max="2" width="13.42578125" style="3" hidden="1" customWidth="1"/>
    <col min="3" max="3" width="18.28515625" style="7" customWidth="1"/>
    <col min="4" max="4" width="2.85546875" style="3" bestFit="1" customWidth="1"/>
    <col min="5" max="5" width="6.85546875" style="3" bestFit="1" customWidth="1"/>
    <col min="6" max="6" width="7.85546875" style="3" customWidth="1"/>
    <col min="7" max="7" width="9.140625" style="3"/>
    <col min="8" max="8" width="17.85546875" style="3" bestFit="1" customWidth="1"/>
    <col min="9" max="9" width="25.7109375" style="3" customWidth="1"/>
    <col min="10" max="10" width="2.85546875" style="3" bestFit="1" customWidth="1"/>
    <col min="11" max="11" width="6.85546875" style="3" bestFit="1" customWidth="1"/>
    <col min="12" max="12" width="5.42578125" style="3" bestFit="1" customWidth="1"/>
    <col min="13" max="16384" width="9.140625" style="3"/>
  </cols>
  <sheetData>
    <row r="1" spans="1:12" x14ac:dyDescent="0.2">
      <c r="A1" s="11"/>
      <c r="E1" s="68"/>
      <c r="K1" s="68"/>
    </row>
    <row r="2" spans="1:12" x14ac:dyDescent="0.2">
      <c r="C2" s="10"/>
      <c r="D2" s="4"/>
      <c r="E2" s="4"/>
      <c r="F2" s="4"/>
      <c r="G2" s="10"/>
      <c r="H2" s="10"/>
      <c r="I2" s="10"/>
      <c r="J2" s="10"/>
    </row>
    <row r="3" spans="1:12" ht="14.25" x14ac:dyDescent="0.2">
      <c r="C3" t="s">
        <v>5</v>
      </c>
      <c r="D3" s="28">
        <v>40</v>
      </c>
      <c r="E3" s="68">
        <v>5.4479166666666669E-2</v>
      </c>
      <c r="F3" s="64">
        <f>VLOOKUP(C3,DOB!$C:$M,10,FALSE)/E3%</f>
        <v>77.055449330783929</v>
      </c>
      <c r="G3" s="10"/>
      <c r="H3" s="10"/>
      <c r="I3" s="47" t="s">
        <v>62</v>
      </c>
      <c r="J3" s="10">
        <v>40</v>
      </c>
      <c r="K3" s="68">
        <v>6.5393518518518517E-2</v>
      </c>
      <c r="L3" s="64">
        <f>VLOOKUP(I3,DOB!$C:$M,10,FALSE)/K3%</f>
        <v>69.256637168141594</v>
      </c>
    </row>
    <row r="4" spans="1:12" x14ac:dyDescent="0.2">
      <c r="C4" s="7" t="s">
        <v>19</v>
      </c>
      <c r="D4" s="3">
        <v>39</v>
      </c>
      <c r="E4" s="68">
        <v>5.6562499999999995E-2</v>
      </c>
      <c r="F4" s="64">
        <f>VLOOKUP(C4,DOB!$C:$M,10,FALSE)/E4%</f>
        <v>73.255576018006963</v>
      </c>
      <c r="G4" s="10"/>
      <c r="H4" s="10"/>
      <c r="I4" t="s">
        <v>43</v>
      </c>
      <c r="J4" s="10">
        <v>39</v>
      </c>
      <c r="K4" s="68">
        <v>7.8159722222222214E-2</v>
      </c>
      <c r="L4" s="64">
        <f>VLOOKUP(I4,DOB!$C:$M,10,FALSE)/K4%</f>
        <v>67.495927735821127</v>
      </c>
    </row>
    <row r="5" spans="1:12" x14ac:dyDescent="0.2">
      <c r="C5" s="7" t="s">
        <v>16</v>
      </c>
      <c r="D5" s="28">
        <v>38</v>
      </c>
      <c r="E5" s="68">
        <v>5.8657407407407408E-2</v>
      </c>
      <c r="F5" s="64">
        <f>VLOOKUP(C5,DOB!$C:$M,10,FALSE)/E5%</f>
        <v>75.80899763220205</v>
      </c>
      <c r="G5" s="10"/>
      <c r="H5" s="10"/>
      <c r="I5" s="3" t="s">
        <v>136</v>
      </c>
      <c r="J5" s="10">
        <v>38</v>
      </c>
      <c r="K5" s="68">
        <v>7.9502314814814817E-2</v>
      </c>
      <c r="L5" s="64">
        <f>VLOOKUP(I5,DOB!$C:$M,10,FALSE)/K5%</f>
        <v>57.344591643616241</v>
      </c>
    </row>
    <row r="6" spans="1:12" x14ac:dyDescent="0.2">
      <c r="C6" s="7" t="s">
        <v>21</v>
      </c>
      <c r="D6" s="3">
        <v>37</v>
      </c>
      <c r="E6" s="69">
        <v>6.1932870370370374E-2</v>
      </c>
      <c r="F6" s="64">
        <f>VLOOKUP(C6,DOB!$C:$M,10,FALSE)/E6%</f>
        <v>67.781723042421973</v>
      </c>
      <c r="G6" s="10"/>
      <c r="H6" s="10"/>
      <c r="I6" s="10" t="s">
        <v>125</v>
      </c>
      <c r="J6" s="10">
        <v>37</v>
      </c>
      <c r="K6" s="68">
        <v>8.1006944444444437E-2</v>
      </c>
      <c r="L6" s="64">
        <f>VLOOKUP(I6,DOB!$C:$M,10,FALSE)/K6%</f>
        <v>60.751535933704822</v>
      </c>
    </row>
    <row r="7" spans="1:12" x14ac:dyDescent="0.2">
      <c r="C7" s="7" t="s">
        <v>3</v>
      </c>
      <c r="D7" s="28">
        <v>36</v>
      </c>
      <c r="E7" s="68">
        <v>6.446759259259259E-2</v>
      </c>
      <c r="F7" s="64">
        <f>VLOOKUP(C7,DOB!$C:$M,10,FALSE)/E7%</f>
        <v>68.97666068222621</v>
      </c>
      <c r="G7" s="10"/>
      <c r="H7" s="10"/>
      <c r="I7" s="10" t="s">
        <v>195</v>
      </c>
      <c r="J7" s="10">
        <v>36</v>
      </c>
      <c r="K7" s="68">
        <v>8.2789351851851864E-2</v>
      </c>
      <c r="L7" s="64">
        <f>VLOOKUP(I7,DOB!$C:$M,10,FALSE)/K7%</f>
        <v>58.31119809869984</v>
      </c>
    </row>
    <row r="8" spans="1:12" x14ac:dyDescent="0.2">
      <c r="C8" s="7" t="s">
        <v>182</v>
      </c>
      <c r="D8" s="3">
        <v>35</v>
      </c>
      <c r="E8" s="68">
        <v>6.5231481481481488E-2</v>
      </c>
      <c r="F8" s="64">
        <f>VLOOKUP(C8,DOB!$C:$M,10,FALSE)/E8%</f>
        <v>62.899219304471245</v>
      </c>
      <c r="G8" s="10"/>
      <c r="H8" s="10"/>
      <c r="I8" s="3" t="s">
        <v>196</v>
      </c>
      <c r="J8" s="10">
        <v>35</v>
      </c>
      <c r="K8" s="68">
        <v>8.2812499999999997E-2</v>
      </c>
      <c r="L8" s="64">
        <f>VLOOKUP(I8,DOB!$C:$M,10,FALSE)/K8%</f>
        <v>64.486373165618446</v>
      </c>
    </row>
    <row r="9" spans="1:12" x14ac:dyDescent="0.2">
      <c r="A9" s="4"/>
      <c r="C9" s="7" t="s">
        <v>116</v>
      </c>
      <c r="D9" s="3">
        <v>34</v>
      </c>
      <c r="E9" s="68">
        <v>6.7210648148148144E-2</v>
      </c>
      <c r="F9" s="64">
        <f>VLOOKUP(C9,DOB!$C:$M,10,FALSE)/E9%</f>
        <v>60.478732564146725</v>
      </c>
      <c r="G9" s="10"/>
      <c r="H9" s="10"/>
      <c r="I9" s="3" t="s">
        <v>880</v>
      </c>
      <c r="J9" s="10">
        <v>34</v>
      </c>
      <c r="K9" s="68">
        <v>8.3854166666666674E-2</v>
      </c>
      <c r="L9" s="64">
        <f>VLOOKUP(I9,DOB!$C:$M,10,FALSE)/K9%</f>
        <v>57.570738440303657</v>
      </c>
    </row>
    <row r="10" spans="1:12" x14ac:dyDescent="0.2">
      <c r="A10" s="4"/>
      <c r="C10" s="7" t="s">
        <v>205</v>
      </c>
      <c r="D10" s="28">
        <v>33</v>
      </c>
      <c r="E10" s="69">
        <v>6.9537037037037036E-2</v>
      </c>
      <c r="F10" s="64">
        <f>VLOOKUP(C10,DOB!$C:$M,10,FALSE)/E10%</f>
        <v>61.334886817576567</v>
      </c>
      <c r="G10" s="10"/>
      <c r="H10" s="10"/>
      <c r="I10" s="3" t="s">
        <v>76</v>
      </c>
      <c r="J10" s="10">
        <v>33</v>
      </c>
      <c r="K10" s="68">
        <v>9.8946759259259262E-2</v>
      </c>
      <c r="L10" s="64">
        <f>VLOOKUP(I10,DOB!$C:$M,10,FALSE)/K10%</f>
        <v>45.759737981050414</v>
      </c>
    </row>
    <row r="11" spans="1:12" x14ac:dyDescent="0.2">
      <c r="A11" s="4"/>
      <c r="C11" s="7" t="s">
        <v>24</v>
      </c>
      <c r="D11" s="3">
        <v>32</v>
      </c>
      <c r="E11" s="68">
        <v>7.076388888888889E-2</v>
      </c>
      <c r="F11" s="64">
        <f>VLOOKUP(C11,DOB!$C:$M,10,FALSE)/E11%</f>
        <v>60.778541053320247</v>
      </c>
      <c r="G11" s="10"/>
      <c r="H11" s="10"/>
      <c r="I11" s="3" t="s">
        <v>183</v>
      </c>
      <c r="J11" s="10">
        <v>32</v>
      </c>
      <c r="K11" s="68">
        <v>0.10650462962962963</v>
      </c>
      <c r="L11" s="64">
        <f>VLOOKUP(I11,DOB!$C:$M,10,FALSE)/K11%</f>
        <v>43.490545533579656</v>
      </c>
    </row>
    <row r="12" spans="1:12" x14ac:dyDescent="0.2">
      <c r="A12" s="4"/>
      <c r="C12" s="10" t="s">
        <v>126</v>
      </c>
      <c r="D12" s="28">
        <v>31</v>
      </c>
      <c r="E12" s="69">
        <v>7.2743055555555561E-2</v>
      </c>
      <c r="F12" s="64">
        <f>VLOOKUP(C12,DOB!$C:$M,10,FALSE)/E12%</f>
        <v>63.86634844868734</v>
      </c>
      <c r="G12" s="10"/>
      <c r="H12" s="10"/>
      <c r="I12" s="7" t="s">
        <v>46</v>
      </c>
      <c r="J12" s="10">
        <v>31</v>
      </c>
      <c r="K12" s="68">
        <v>0.10221064814814813</v>
      </c>
      <c r="L12" s="64">
        <f>VLOOKUP(I12,DOB!$C:$M,10,FALSE)/K12%</f>
        <v>46.472653153663245</v>
      </c>
    </row>
    <row r="13" spans="1:12" x14ac:dyDescent="0.2">
      <c r="A13" s="4"/>
      <c r="C13" s="10" t="s">
        <v>878</v>
      </c>
      <c r="D13" s="3">
        <v>30</v>
      </c>
      <c r="E13" s="68">
        <v>7.5370370370370365E-2</v>
      </c>
      <c r="F13" s="64" t="e">
        <f>VLOOKUP(C13,DOB!$C:$M,10,FALSE)/E13%</f>
        <v>#N/A</v>
      </c>
      <c r="G13" s="10"/>
      <c r="H13" s="10"/>
      <c r="I13" s="10"/>
      <c r="J13" s="10">
        <v>30</v>
      </c>
    </row>
    <row r="14" spans="1:12" x14ac:dyDescent="0.2">
      <c r="A14" s="4"/>
      <c r="C14" s="10" t="s">
        <v>113</v>
      </c>
      <c r="D14" s="28">
        <v>29</v>
      </c>
      <c r="E14" s="69">
        <v>7.9699074074074075E-2</v>
      </c>
      <c r="F14" s="64">
        <f>VLOOKUP(C14,DOB!$C:$M,10,FALSE)/E14%</f>
        <v>63.839674702294502</v>
      </c>
      <c r="G14" s="10"/>
      <c r="H14" s="10"/>
      <c r="I14" s="10"/>
      <c r="J14" s="10">
        <v>29</v>
      </c>
    </row>
    <row r="15" spans="1:12" x14ac:dyDescent="0.2">
      <c r="A15" s="4"/>
      <c r="C15" s="7" t="s">
        <v>14</v>
      </c>
      <c r="D15" s="3">
        <v>28</v>
      </c>
      <c r="E15" s="68">
        <v>8.2662037037037034E-2</v>
      </c>
      <c r="F15" s="64">
        <f>VLOOKUP(C15,DOB!$C:$M,10,FALSE)/E15%</f>
        <v>66.970036404368528</v>
      </c>
      <c r="G15" s="10"/>
      <c r="H15" s="10"/>
      <c r="I15" s="10"/>
      <c r="J15" s="10">
        <v>28</v>
      </c>
    </row>
    <row r="16" spans="1:12" x14ac:dyDescent="0.2">
      <c r="A16" s="4"/>
      <c r="C16" s="10" t="s">
        <v>133</v>
      </c>
      <c r="D16" s="28">
        <v>27</v>
      </c>
      <c r="E16" s="68">
        <v>9.673611111111112E-2</v>
      </c>
      <c r="F16" s="64">
        <f>VLOOKUP(C16,DOB!$C:$M,10,FALSE)/E16%</f>
        <v>52.715960756161756</v>
      </c>
      <c r="J16" s="10">
        <v>27</v>
      </c>
    </row>
    <row r="17" spans="1:13" x14ac:dyDescent="0.2">
      <c r="A17" s="4"/>
      <c r="C17" s="10" t="s">
        <v>69</v>
      </c>
      <c r="D17" s="3">
        <v>27</v>
      </c>
      <c r="E17" s="69">
        <v>0.10059027777777778</v>
      </c>
      <c r="F17" s="64">
        <f>VLOOKUP(C17,DOB!$C:$M,10,FALSE)/E17%</f>
        <v>52.767230468300539</v>
      </c>
      <c r="J17" s="10">
        <v>26</v>
      </c>
    </row>
    <row r="18" spans="1:13" x14ac:dyDescent="0.2">
      <c r="A18" s="4"/>
      <c r="D18" s="28">
        <v>26</v>
      </c>
      <c r="E18" s="69"/>
      <c r="F18" s="64" t="e">
        <f>VLOOKUP(C18,DOB!$C:$M,10,FALSE)/E18%</f>
        <v>#N/A</v>
      </c>
      <c r="J18" s="10">
        <v>25</v>
      </c>
    </row>
    <row r="19" spans="1:13" x14ac:dyDescent="0.2">
      <c r="A19" s="4"/>
      <c r="D19" s="3">
        <v>25</v>
      </c>
      <c r="E19" s="68"/>
      <c r="F19" s="64"/>
      <c r="J19" s="10">
        <v>24</v>
      </c>
    </row>
    <row r="20" spans="1:13" x14ac:dyDescent="0.2">
      <c r="A20" s="4"/>
      <c r="D20" s="28">
        <v>24</v>
      </c>
      <c r="E20" s="28"/>
      <c r="F20" s="28"/>
      <c r="J20" s="10">
        <v>23</v>
      </c>
    </row>
    <row r="21" spans="1:13" x14ac:dyDescent="0.2">
      <c r="A21" s="4"/>
      <c r="D21" s="3">
        <v>23</v>
      </c>
      <c r="J21" s="10">
        <v>22</v>
      </c>
    </row>
    <row r="22" spans="1:13" x14ac:dyDescent="0.2">
      <c r="A22" s="4"/>
      <c r="D22" s="28">
        <v>22</v>
      </c>
      <c r="E22" s="28"/>
      <c r="F22" s="28"/>
      <c r="J22" s="10">
        <v>21</v>
      </c>
    </row>
    <row r="23" spans="1:13" ht="13.5" x14ac:dyDescent="0.2">
      <c r="A23" s="4"/>
      <c r="D23" s="3">
        <v>21</v>
      </c>
      <c r="I23" s="24"/>
      <c r="J23" s="10">
        <v>20</v>
      </c>
    </row>
    <row r="24" spans="1:13" ht="14.25" x14ac:dyDescent="0.2">
      <c r="D24" s="28">
        <v>20</v>
      </c>
      <c r="E24" s="28"/>
      <c r="F24" s="28"/>
      <c r="J24" s="10">
        <v>19</v>
      </c>
      <c r="M24" s="26"/>
    </row>
    <row r="25" spans="1:13" ht="14.25" x14ac:dyDescent="0.2">
      <c r="D25" s="3">
        <v>19</v>
      </c>
      <c r="J25" s="10">
        <v>18</v>
      </c>
      <c r="M25" s="25"/>
    </row>
    <row r="26" spans="1:13" ht="14.25" x14ac:dyDescent="0.2">
      <c r="D26" s="28">
        <v>18</v>
      </c>
      <c r="E26" s="28"/>
      <c r="F26" s="28"/>
      <c r="J26" s="10">
        <v>17</v>
      </c>
      <c r="M26" s="26"/>
    </row>
    <row r="27" spans="1:13" ht="14.25" x14ac:dyDescent="0.2">
      <c r="D27" s="3">
        <v>17</v>
      </c>
      <c r="J27" s="10">
        <v>16</v>
      </c>
      <c r="M27" s="25"/>
    </row>
    <row r="28" spans="1:13" ht="14.25" x14ac:dyDescent="0.2">
      <c r="D28" s="28">
        <v>16</v>
      </c>
      <c r="E28" s="28"/>
      <c r="F28" s="28"/>
      <c r="J28" s="10">
        <v>15</v>
      </c>
      <c r="M28" s="25"/>
    </row>
    <row r="29" spans="1:13" ht="14.25" x14ac:dyDescent="0.2">
      <c r="D29" s="3">
        <v>15</v>
      </c>
      <c r="J29" s="10">
        <v>14</v>
      </c>
      <c r="M29" s="26"/>
    </row>
    <row r="30" spans="1:13" ht="14.25" x14ac:dyDescent="0.2">
      <c r="D30" s="28">
        <v>14</v>
      </c>
      <c r="E30" s="28"/>
      <c r="F30" s="28"/>
      <c r="J30" s="10">
        <v>13</v>
      </c>
      <c r="M30" s="25"/>
    </row>
    <row r="31" spans="1:13" ht="14.25" x14ac:dyDescent="0.2">
      <c r="D31" s="3">
        <v>13</v>
      </c>
      <c r="J31" s="10">
        <v>12</v>
      </c>
      <c r="M31" s="26"/>
    </row>
    <row r="32" spans="1:13" ht="14.25" x14ac:dyDescent="0.2">
      <c r="D32" s="28">
        <v>12</v>
      </c>
      <c r="E32" s="28"/>
      <c r="F32" s="28"/>
      <c r="J32" s="10">
        <v>11</v>
      </c>
      <c r="M32" s="25"/>
    </row>
    <row r="33" spans="3:13" ht="14.25" x14ac:dyDescent="0.2">
      <c r="D33" s="3">
        <v>11</v>
      </c>
      <c r="J33" s="10">
        <v>10</v>
      </c>
      <c r="M33" s="27"/>
    </row>
    <row r="34" spans="3:13" x14ac:dyDescent="0.2">
      <c r="D34" s="28">
        <v>10</v>
      </c>
      <c r="E34" s="28"/>
      <c r="F34" s="28"/>
      <c r="J34" s="10">
        <v>9</v>
      </c>
    </row>
    <row r="35" spans="3:13" x14ac:dyDescent="0.2">
      <c r="D35" s="3">
        <v>9</v>
      </c>
      <c r="J35" s="10">
        <v>8</v>
      </c>
    </row>
    <row r="36" spans="3:13" x14ac:dyDescent="0.2">
      <c r="D36" s="28">
        <v>8</v>
      </c>
      <c r="E36" s="28"/>
      <c r="F36" s="28"/>
      <c r="J36" s="10">
        <v>7</v>
      </c>
    </row>
    <row r="37" spans="3:13" x14ac:dyDescent="0.2">
      <c r="D37" s="3">
        <v>7</v>
      </c>
      <c r="J37" s="10">
        <v>6</v>
      </c>
    </row>
    <row r="38" spans="3:13" x14ac:dyDescent="0.2">
      <c r="D38" s="28">
        <v>6</v>
      </c>
      <c r="E38" s="28"/>
      <c r="F38" s="28"/>
      <c r="J38" s="10">
        <v>5</v>
      </c>
    </row>
    <row r="39" spans="3:13" x14ac:dyDescent="0.2">
      <c r="D39" s="3">
        <v>5</v>
      </c>
      <c r="J39" s="10">
        <v>4</v>
      </c>
    </row>
    <row r="40" spans="3:13" x14ac:dyDescent="0.2">
      <c r="D40" s="28">
        <v>4</v>
      </c>
      <c r="E40" s="28"/>
      <c r="F40" s="28"/>
      <c r="J40" s="10">
        <v>3</v>
      </c>
    </row>
    <row r="41" spans="3:13" x14ac:dyDescent="0.2">
      <c r="D41" s="3">
        <v>3</v>
      </c>
      <c r="J41" s="10">
        <v>2</v>
      </c>
    </row>
    <row r="42" spans="3:13" x14ac:dyDescent="0.2">
      <c r="D42" s="28">
        <v>2</v>
      </c>
      <c r="E42" s="28"/>
      <c r="F42" s="28"/>
      <c r="J42" s="10">
        <v>1</v>
      </c>
    </row>
    <row r="43" spans="3:13" x14ac:dyDescent="0.2">
      <c r="D43" s="3">
        <v>1</v>
      </c>
    </row>
    <row r="44" spans="3:13" x14ac:dyDescent="0.2">
      <c r="D44" s="8"/>
      <c r="E44" s="8"/>
      <c r="F44" s="8"/>
      <c r="I44" s="8">
        <f>COUNTA(I3:I43)</f>
        <v>10</v>
      </c>
      <c r="J44" s="8"/>
    </row>
    <row r="45" spans="3:13" x14ac:dyDescent="0.2">
      <c r="C45" s="8">
        <f>COUNTA(C3:C44)</f>
        <v>15</v>
      </c>
      <c r="D45" s="8"/>
      <c r="E45" s="8"/>
      <c r="F45" s="8"/>
    </row>
    <row r="46" spans="3:13" x14ac:dyDescent="0.2">
      <c r="D46" s="8"/>
      <c r="E46" s="8"/>
      <c r="F46" s="8"/>
    </row>
    <row r="47" spans="3:13" x14ac:dyDescent="0.2">
      <c r="D47" s="8"/>
      <c r="E47" s="8"/>
      <c r="F47" s="8"/>
    </row>
    <row r="48" spans="3:13" x14ac:dyDescent="0.2">
      <c r="D48" s="8"/>
      <c r="E48" s="8"/>
      <c r="F48" s="8"/>
    </row>
    <row r="49" spans="4:6" x14ac:dyDescent="0.2">
      <c r="D49" s="8"/>
      <c r="E49" s="8"/>
      <c r="F49" s="8"/>
    </row>
    <row r="50" spans="4:6" x14ac:dyDescent="0.2">
      <c r="D50" s="8"/>
      <c r="E50" s="8"/>
      <c r="F50" s="8"/>
    </row>
    <row r="51" spans="4:6" x14ac:dyDescent="0.2">
      <c r="D51" s="8"/>
      <c r="E51" s="8"/>
      <c r="F51" s="8"/>
    </row>
    <row r="52" spans="4:6" x14ac:dyDescent="0.2">
      <c r="D52" s="8"/>
      <c r="E52" s="8"/>
      <c r="F52" s="8"/>
    </row>
    <row r="53" spans="4:6" x14ac:dyDescent="0.2">
      <c r="D53" s="8"/>
      <c r="E53" s="8"/>
      <c r="F53" s="8"/>
    </row>
    <row r="54" spans="4:6" x14ac:dyDescent="0.2">
      <c r="D54" s="8"/>
      <c r="E54" s="8"/>
      <c r="F54" s="8"/>
    </row>
    <row r="55" spans="4:6" x14ac:dyDescent="0.2">
      <c r="D55" s="8"/>
      <c r="E55" s="8"/>
      <c r="F55" s="8"/>
    </row>
    <row r="56" spans="4:6" x14ac:dyDescent="0.2">
      <c r="D56" s="8"/>
      <c r="E56" s="8"/>
      <c r="F56" s="8"/>
    </row>
    <row r="57" spans="4:6" x14ac:dyDescent="0.2">
      <c r="D57" s="8"/>
      <c r="E57" s="8"/>
      <c r="F57" s="8"/>
    </row>
    <row r="58" spans="4:6" x14ac:dyDescent="0.2">
      <c r="D58" s="8"/>
      <c r="E58" s="8"/>
      <c r="F58" s="8"/>
    </row>
    <row r="59" spans="4:6" x14ac:dyDescent="0.2">
      <c r="D59" s="8"/>
      <c r="E59" s="8"/>
      <c r="F59" s="8"/>
    </row>
    <row r="60" spans="4:6" x14ac:dyDescent="0.2">
      <c r="D60" s="8"/>
      <c r="E60" s="8"/>
      <c r="F60" s="8"/>
    </row>
    <row r="61" spans="4:6" x14ac:dyDescent="0.2">
      <c r="D61" s="8"/>
      <c r="E61" s="8"/>
      <c r="F61" s="8"/>
    </row>
    <row r="62" spans="4:6" x14ac:dyDescent="0.2">
      <c r="D62" s="8"/>
      <c r="E62" s="8"/>
      <c r="F62" s="8"/>
    </row>
    <row r="63" spans="4:6" x14ac:dyDescent="0.2">
      <c r="D63" s="8"/>
      <c r="E63" s="8"/>
      <c r="F63" s="8"/>
    </row>
    <row r="64" spans="4:6" x14ac:dyDescent="0.2">
      <c r="D64" s="8"/>
      <c r="E64" s="8"/>
      <c r="F64" s="8"/>
    </row>
    <row r="65" spans="4:6" x14ac:dyDescent="0.2">
      <c r="D65" s="8"/>
      <c r="E65" s="8"/>
      <c r="F65" s="8"/>
    </row>
    <row r="66" spans="4:6" x14ac:dyDescent="0.2">
      <c r="D66" s="8"/>
      <c r="E66" s="8"/>
      <c r="F66" s="8"/>
    </row>
    <row r="67" spans="4:6" x14ac:dyDescent="0.2">
      <c r="D67" s="8"/>
      <c r="E67" s="8"/>
      <c r="F67" s="8"/>
    </row>
    <row r="68" spans="4:6" x14ac:dyDescent="0.2">
      <c r="D68" s="8"/>
      <c r="E68" s="8"/>
      <c r="F68" s="8"/>
    </row>
    <row r="69" spans="4:6" x14ac:dyDescent="0.2">
      <c r="D69" s="8"/>
      <c r="E69" s="8"/>
      <c r="F69" s="8"/>
    </row>
    <row r="70" spans="4:6" x14ac:dyDescent="0.2">
      <c r="D70" s="8"/>
      <c r="E70" s="8"/>
      <c r="F70" s="8"/>
    </row>
    <row r="71" spans="4:6" x14ac:dyDescent="0.2">
      <c r="D71" s="8"/>
      <c r="E71" s="8"/>
      <c r="F71" s="8"/>
    </row>
    <row r="72" spans="4:6" x14ac:dyDescent="0.2">
      <c r="D72" s="8"/>
      <c r="E72" s="8"/>
      <c r="F72" s="8"/>
    </row>
    <row r="73" spans="4:6" x14ac:dyDescent="0.2">
      <c r="D73" s="8"/>
      <c r="E73" s="8"/>
      <c r="F73" s="8"/>
    </row>
    <row r="74" spans="4:6" x14ac:dyDescent="0.2">
      <c r="D74" s="8"/>
      <c r="E74" s="8"/>
      <c r="F74" s="8"/>
    </row>
    <row r="75" spans="4:6" x14ac:dyDescent="0.2">
      <c r="D75" s="8"/>
      <c r="E75" s="8"/>
      <c r="F75" s="8"/>
    </row>
    <row r="76" spans="4:6" x14ac:dyDescent="0.2">
      <c r="D76" s="8"/>
      <c r="E76" s="8"/>
      <c r="F76" s="8"/>
    </row>
    <row r="77" spans="4:6" x14ac:dyDescent="0.2">
      <c r="D77" s="8"/>
      <c r="E77" s="8"/>
      <c r="F77" s="8"/>
    </row>
    <row r="78" spans="4:6" x14ac:dyDescent="0.2">
      <c r="D78" s="8"/>
      <c r="E78" s="8"/>
      <c r="F78" s="8"/>
    </row>
    <row r="79" spans="4:6" x14ac:dyDescent="0.2">
      <c r="D79" s="8"/>
      <c r="E79" s="8"/>
      <c r="F79" s="8"/>
    </row>
    <row r="80" spans="4:6" x14ac:dyDescent="0.2">
      <c r="D80" s="8"/>
      <c r="E80" s="8"/>
      <c r="F80" s="8"/>
    </row>
    <row r="81" spans="4:6" x14ac:dyDescent="0.2">
      <c r="D81" s="8"/>
      <c r="E81" s="8"/>
      <c r="F81" s="8"/>
    </row>
    <row r="82" spans="4:6" x14ac:dyDescent="0.2">
      <c r="D82" s="8"/>
      <c r="E82" s="8"/>
      <c r="F82" s="8"/>
    </row>
    <row r="83" spans="4:6" x14ac:dyDescent="0.2">
      <c r="D83" s="8"/>
      <c r="E83" s="8"/>
      <c r="F83" s="8"/>
    </row>
    <row r="84" spans="4:6" x14ac:dyDescent="0.2">
      <c r="D84" s="8"/>
      <c r="E84" s="8"/>
      <c r="F84" s="8"/>
    </row>
    <row r="85" spans="4:6" x14ac:dyDescent="0.2">
      <c r="D85" s="8"/>
      <c r="E85" s="8"/>
      <c r="F85" s="8"/>
    </row>
    <row r="86" spans="4:6" x14ac:dyDescent="0.2">
      <c r="D86" s="8"/>
      <c r="E86" s="8"/>
      <c r="F86" s="8"/>
    </row>
    <row r="87" spans="4:6" x14ac:dyDescent="0.2">
      <c r="D87" s="8"/>
      <c r="E87" s="8"/>
      <c r="F87" s="8"/>
    </row>
    <row r="88" spans="4:6" x14ac:dyDescent="0.2">
      <c r="D88" s="8"/>
      <c r="E88" s="8"/>
      <c r="F88" s="8"/>
    </row>
    <row r="89" spans="4:6" x14ac:dyDescent="0.2">
      <c r="D89" s="8"/>
      <c r="E89" s="8"/>
      <c r="F89" s="8"/>
    </row>
    <row r="90" spans="4:6" x14ac:dyDescent="0.2">
      <c r="D90" s="8"/>
      <c r="E90" s="8"/>
      <c r="F90" s="8"/>
    </row>
    <row r="91" spans="4:6" x14ac:dyDescent="0.2">
      <c r="D91" s="8"/>
      <c r="E91" s="8"/>
      <c r="F91" s="8"/>
    </row>
    <row r="92" spans="4:6" x14ac:dyDescent="0.2">
      <c r="D92" s="8"/>
      <c r="E92" s="8"/>
      <c r="F92" s="8"/>
    </row>
    <row r="93" spans="4:6" x14ac:dyDescent="0.2">
      <c r="D93" s="8"/>
      <c r="E93" s="8"/>
      <c r="F93" s="8"/>
    </row>
    <row r="94" spans="4:6" x14ac:dyDescent="0.2">
      <c r="D94" s="8"/>
      <c r="E94" s="8"/>
      <c r="F94" s="8"/>
    </row>
    <row r="95" spans="4:6" x14ac:dyDescent="0.2">
      <c r="D95" s="8"/>
      <c r="E95" s="8"/>
      <c r="F95" s="8"/>
    </row>
    <row r="96" spans="4:6" x14ac:dyDescent="0.2">
      <c r="D96" s="8"/>
      <c r="E96" s="8"/>
      <c r="F96" s="8"/>
    </row>
    <row r="97" spans="4:6" x14ac:dyDescent="0.2">
      <c r="D97" s="8"/>
      <c r="E97" s="8"/>
      <c r="F97" s="8"/>
    </row>
    <row r="98" spans="4:6" x14ac:dyDescent="0.2">
      <c r="D98" s="8"/>
      <c r="E98" s="8"/>
      <c r="F98" s="8"/>
    </row>
    <row r="99" spans="4:6" x14ac:dyDescent="0.2">
      <c r="D99" s="8"/>
      <c r="E99" s="8"/>
      <c r="F99" s="8"/>
    </row>
    <row r="100" spans="4:6" x14ac:dyDescent="0.2">
      <c r="D100" s="8"/>
      <c r="E100" s="8"/>
      <c r="F100" s="8"/>
    </row>
    <row r="101" spans="4:6" x14ac:dyDescent="0.2">
      <c r="D101" s="8"/>
      <c r="E101" s="8"/>
      <c r="F101" s="8"/>
    </row>
    <row r="102" spans="4:6" x14ac:dyDescent="0.2">
      <c r="D102" s="8"/>
      <c r="E102" s="8"/>
      <c r="F102" s="8"/>
    </row>
    <row r="103" spans="4:6" x14ac:dyDescent="0.2">
      <c r="D103" s="8"/>
      <c r="E103" s="8"/>
      <c r="F103" s="8"/>
    </row>
    <row r="104" spans="4:6" x14ac:dyDescent="0.2">
      <c r="D104" s="8"/>
      <c r="E104" s="8"/>
      <c r="F104" s="8"/>
    </row>
    <row r="105" spans="4:6" x14ac:dyDescent="0.2">
      <c r="D105" s="8"/>
      <c r="E105" s="8"/>
      <c r="F105" s="8"/>
    </row>
    <row r="106" spans="4:6" x14ac:dyDescent="0.2">
      <c r="D106" s="8"/>
      <c r="E106" s="8"/>
      <c r="F106" s="8"/>
    </row>
    <row r="107" spans="4:6" x14ac:dyDescent="0.2">
      <c r="D107" s="8"/>
      <c r="E107" s="8"/>
      <c r="F107" s="8"/>
    </row>
    <row r="108" spans="4:6" x14ac:dyDescent="0.2">
      <c r="D108" s="8"/>
      <c r="E108" s="8"/>
      <c r="F108" s="8"/>
    </row>
    <row r="109" spans="4:6" x14ac:dyDescent="0.2">
      <c r="D109" s="8"/>
      <c r="E109" s="8"/>
      <c r="F109" s="8"/>
    </row>
    <row r="110" spans="4:6" x14ac:dyDescent="0.2">
      <c r="D110" s="8"/>
      <c r="E110" s="8"/>
      <c r="F110" s="8"/>
    </row>
    <row r="111" spans="4:6" x14ac:dyDescent="0.2">
      <c r="D111" s="8"/>
      <c r="E111" s="8"/>
      <c r="F111" s="8"/>
    </row>
    <row r="112" spans="4:6" x14ac:dyDescent="0.2">
      <c r="D112" s="8"/>
      <c r="E112" s="8"/>
      <c r="F112" s="8"/>
    </row>
    <row r="113" spans="4:6" x14ac:dyDescent="0.2">
      <c r="D113" s="8"/>
      <c r="E113" s="8"/>
      <c r="F113" s="8"/>
    </row>
    <row r="114" spans="4:6" x14ac:dyDescent="0.2">
      <c r="D114" s="8"/>
      <c r="E114" s="8"/>
      <c r="F114" s="8"/>
    </row>
    <row r="115" spans="4:6" x14ac:dyDescent="0.2">
      <c r="D115" s="8"/>
      <c r="E115" s="8"/>
      <c r="F115" s="8"/>
    </row>
    <row r="116" spans="4:6" x14ac:dyDescent="0.2">
      <c r="D116" s="8"/>
      <c r="E116" s="8"/>
      <c r="F116" s="8"/>
    </row>
    <row r="117" spans="4:6" x14ac:dyDescent="0.2">
      <c r="D117" s="8"/>
      <c r="E117" s="8"/>
      <c r="F117" s="8"/>
    </row>
    <row r="118" spans="4:6" x14ac:dyDescent="0.2">
      <c r="D118" s="8"/>
      <c r="E118" s="8"/>
      <c r="F118" s="8"/>
    </row>
    <row r="119" spans="4:6" x14ac:dyDescent="0.2">
      <c r="D119" s="8"/>
      <c r="E119" s="8"/>
      <c r="F119" s="8"/>
    </row>
    <row r="120" spans="4:6" x14ac:dyDescent="0.2">
      <c r="D120" s="8"/>
      <c r="E120" s="8"/>
      <c r="F120" s="8"/>
    </row>
    <row r="121" spans="4:6" x14ac:dyDescent="0.2">
      <c r="D121" s="8"/>
      <c r="E121" s="8"/>
      <c r="F121" s="8"/>
    </row>
    <row r="122" spans="4:6" x14ac:dyDescent="0.2">
      <c r="D122" s="8"/>
      <c r="E122" s="8"/>
      <c r="F122" s="8"/>
    </row>
    <row r="123" spans="4:6" x14ac:dyDescent="0.2">
      <c r="D123" s="8"/>
      <c r="E123" s="8"/>
      <c r="F123" s="8"/>
    </row>
    <row r="124" spans="4:6" x14ac:dyDescent="0.2">
      <c r="D124" s="8"/>
      <c r="E124" s="8"/>
      <c r="F124" s="8"/>
    </row>
    <row r="125" spans="4:6" x14ac:dyDescent="0.2">
      <c r="D125" s="8"/>
      <c r="E125" s="8"/>
      <c r="F125" s="8"/>
    </row>
    <row r="126" spans="4:6" x14ac:dyDescent="0.2">
      <c r="D126" s="8"/>
      <c r="E126" s="8"/>
      <c r="F126" s="8"/>
    </row>
    <row r="127" spans="4:6" x14ac:dyDescent="0.2">
      <c r="D127" s="8"/>
      <c r="E127" s="8"/>
      <c r="F127" s="8"/>
    </row>
    <row r="128" spans="4:6" x14ac:dyDescent="0.2">
      <c r="D128" s="8"/>
      <c r="E128" s="8"/>
      <c r="F128" s="8"/>
    </row>
    <row r="129" spans="4:6" x14ac:dyDescent="0.2">
      <c r="D129" s="8"/>
      <c r="E129" s="8"/>
      <c r="F129" s="8"/>
    </row>
    <row r="130" spans="4:6" x14ac:dyDescent="0.2">
      <c r="D130" s="8"/>
      <c r="E130" s="8"/>
      <c r="F130" s="8"/>
    </row>
    <row r="131" spans="4:6" x14ac:dyDescent="0.2">
      <c r="D131" s="8"/>
      <c r="E131" s="8"/>
      <c r="F131" s="8"/>
    </row>
    <row r="132" spans="4:6" x14ac:dyDescent="0.2">
      <c r="D132" s="8"/>
      <c r="E132" s="8"/>
      <c r="F132" s="8"/>
    </row>
    <row r="133" spans="4:6" x14ac:dyDescent="0.2">
      <c r="D133" s="8"/>
      <c r="E133" s="8"/>
      <c r="F133" s="8"/>
    </row>
    <row r="134" spans="4:6" x14ac:dyDescent="0.2">
      <c r="D134" s="8"/>
      <c r="E134" s="8"/>
      <c r="F134" s="8"/>
    </row>
    <row r="135" spans="4:6" x14ac:dyDescent="0.2">
      <c r="D135" s="8"/>
      <c r="E135" s="8"/>
      <c r="F135" s="8"/>
    </row>
    <row r="136" spans="4:6" x14ac:dyDescent="0.2">
      <c r="D136" s="8"/>
      <c r="E136" s="8"/>
      <c r="F136" s="8"/>
    </row>
    <row r="137" spans="4:6" x14ac:dyDescent="0.2">
      <c r="D137" s="8"/>
      <c r="E137" s="8"/>
      <c r="F137" s="8"/>
    </row>
    <row r="138" spans="4:6" x14ac:dyDescent="0.2">
      <c r="D138" s="8"/>
      <c r="E138" s="8"/>
      <c r="F138" s="8"/>
    </row>
    <row r="139" spans="4:6" x14ac:dyDescent="0.2">
      <c r="D139" s="8"/>
      <c r="E139" s="8"/>
      <c r="F139" s="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opLeftCell="C1" workbookViewId="0">
      <selection activeCell="I11" sqref="I11"/>
    </sheetView>
  </sheetViews>
  <sheetFormatPr defaultColWidth="9.140625" defaultRowHeight="12.75" x14ac:dyDescent="0.2"/>
  <cols>
    <col min="1" max="1" width="10.42578125" style="3" hidden="1" customWidth="1"/>
    <col min="2" max="2" width="13.42578125" style="3" hidden="1" customWidth="1"/>
    <col min="3" max="3" width="18.28515625" style="7" customWidth="1"/>
    <col min="4" max="4" width="2.85546875" style="3" bestFit="1" customWidth="1"/>
    <col min="5" max="5" width="6.85546875" style="3" bestFit="1" customWidth="1"/>
    <col min="6" max="6" width="7.85546875" style="3" customWidth="1"/>
    <col min="7" max="7" width="9.140625" style="3"/>
    <col min="8" max="8" width="21.5703125" style="3" customWidth="1"/>
    <col min="9" max="9" width="25.7109375" style="3" customWidth="1"/>
    <col min="10" max="10" width="2.85546875" style="3" customWidth="1"/>
    <col min="11" max="11" width="6.85546875" style="3" customWidth="1"/>
    <col min="12" max="12" width="6.42578125" style="3" customWidth="1"/>
    <col min="13" max="13" width="9.140625" style="3" customWidth="1"/>
    <col min="14" max="18" width="9.140625" style="3"/>
    <col min="20" max="16384" width="9.140625" style="3"/>
  </cols>
  <sheetData>
    <row r="1" spans="1:14" x14ac:dyDescent="0.2">
      <c r="A1" s="11"/>
      <c r="E1" s="68"/>
      <c r="K1" s="68"/>
    </row>
    <row r="2" spans="1:14" ht="13.5" thickBot="1" x14ac:dyDescent="0.25">
      <c r="C2" s="10"/>
      <c r="D2" s="4"/>
      <c r="E2" s="4"/>
      <c r="F2" s="4"/>
      <c r="G2" s="10"/>
      <c r="H2" s="10"/>
      <c r="I2" s="10"/>
      <c r="J2" s="10"/>
    </row>
    <row r="3" spans="1:14" ht="13.5" thickBot="1" x14ac:dyDescent="0.25">
      <c r="C3" t="s">
        <v>907</v>
      </c>
      <c r="D3" s="28">
        <v>40</v>
      </c>
      <c r="E3" s="103">
        <v>1.2372685185185186E-2</v>
      </c>
      <c r="F3" s="64">
        <v>77.455565949485489</v>
      </c>
      <c r="G3" s="104">
        <v>0.77170000000000005</v>
      </c>
      <c r="H3" s="7">
        <f>F3-(G3*100)</f>
        <v>0.28556594948548764</v>
      </c>
      <c r="I3" s="3" t="s">
        <v>62</v>
      </c>
      <c r="J3" s="10">
        <v>40</v>
      </c>
      <c r="K3" s="68">
        <v>1.4398148148148148E-2</v>
      </c>
      <c r="L3" s="64">
        <f>VLOOKUP(I3,DOB!$C:$N,12,FALSE)/K3%</f>
        <v>71.221864951768481</v>
      </c>
      <c r="M3" s="105">
        <v>0.71379999999999999</v>
      </c>
      <c r="N3" s="7">
        <f>L3-(M3*100)</f>
        <v>-0.15813504823151447</v>
      </c>
    </row>
    <row r="4" spans="1:14" ht="13.5" thickBot="1" x14ac:dyDescent="0.25">
      <c r="C4" s="7" t="s">
        <v>902</v>
      </c>
      <c r="D4" s="3">
        <v>39</v>
      </c>
      <c r="E4" s="103">
        <v>1.2905092592592591E-2</v>
      </c>
      <c r="F4" s="64">
        <f>VLOOKUP(C4,DOB!$C:$N,12,FALSE)/E4%</f>
        <v>73.811659192825118</v>
      </c>
      <c r="G4" s="104">
        <v>0.73450000000000004</v>
      </c>
      <c r="H4" s="7">
        <f t="shared" ref="H4:H16" si="0">F4-(G4*100)</f>
        <v>0.36165919282511538</v>
      </c>
      <c r="I4" s="3" t="s">
        <v>890</v>
      </c>
      <c r="J4" s="10">
        <v>39</v>
      </c>
      <c r="K4" s="68">
        <v>1.7083333333333336E-2</v>
      </c>
      <c r="L4" s="64">
        <f>VLOOKUP(I4,DOB!$C:$N,12,FALSE)/K4%</f>
        <v>60.2981029810298</v>
      </c>
      <c r="M4" s="104">
        <v>0.60570000000000002</v>
      </c>
      <c r="N4" s="7">
        <f t="shared" ref="N4:N16" si="1">L4-(M4*100)</f>
        <v>-0.27189701897020058</v>
      </c>
    </row>
    <row r="5" spans="1:14" ht="13.5" thickBot="1" x14ac:dyDescent="0.25">
      <c r="C5" s="7" t="s">
        <v>900</v>
      </c>
      <c r="D5" s="28">
        <v>38</v>
      </c>
      <c r="E5" s="103">
        <v>1.315972222222222E-2</v>
      </c>
      <c r="F5" s="64">
        <f>VLOOKUP(C5,DOB!$C:$N,12,FALSE)/E5%</f>
        <v>76.693051890941078</v>
      </c>
      <c r="G5" s="104">
        <v>0.7661</v>
      </c>
      <c r="H5" s="7">
        <f t="shared" si="0"/>
        <v>8.3051890941078454E-2</v>
      </c>
      <c r="I5" s="10" t="s">
        <v>908</v>
      </c>
      <c r="J5" s="10">
        <v>38</v>
      </c>
      <c r="K5" s="68">
        <v>2.0081018518518519E-2</v>
      </c>
      <c r="L5" s="64">
        <f>VLOOKUP(I5,DOB!$C:$N,12,FALSE)/K5%</f>
        <v>61.152737752161379</v>
      </c>
      <c r="M5" s="104">
        <v>0.62590000000000001</v>
      </c>
      <c r="N5" s="7">
        <f t="shared" si="1"/>
        <v>-1.4372622478386248</v>
      </c>
    </row>
    <row r="6" spans="1:14" ht="13.5" thickBot="1" x14ac:dyDescent="0.25">
      <c r="C6" s="7" t="s">
        <v>913</v>
      </c>
      <c r="D6" s="3">
        <v>37</v>
      </c>
      <c r="E6" s="103">
        <v>1.324074074074074E-2</v>
      </c>
      <c r="F6" s="64">
        <f>VLOOKUP(C6,DOB!$C:$N,12,FALSE)/E6%</f>
        <v>73.426573426573441</v>
      </c>
      <c r="G6" s="104">
        <v>0.73250000000000004</v>
      </c>
      <c r="H6" s="7">
        <f t="shared" si="0"/>
        <v>0.17657342657344088</v>
      </c>
      <c r="I6" s="10" t="s">
        <v>909</v>
      </c>
      <c r="J6" s="10">
        <v>37</v>
      </c>
      <c r="K6" s="68">
        <v>2.0219907407407409E-2</v>
      </c>
      <c r="L6" s="64">
        <f>VLOOKUP(I6,DOB!$C:$N,12,FALSE)/K6%</f>
        <v>63.651974813966795</v>
      </c>
      <c r="M6" s="104">
        <v>0.65710000000000002</v>
      </c>
      <c r="N6" s="7">
        <f t="shared" si="1"/>
        <v>-2.0580251860332126</v>
      </c>
    </row>
    <row r="7" spans="1:14" ht="13.5" thickBot="1" x14ac:dyDescent="0.25">
      <c r="C7" s="7" t="s">
        <v>899</v>
      </c>
      <c r="D7" s="28">
        <v>36</v>
      </c>
      <c r="E7" s="103">
        <v>1.3287037037037036E-2</v>
      </c>
      <c r="F7" s="64">
        <f>VLOOKUP(C7,DOB!$C:$N,12,FALSE)/E7%</f>
        <v>71.167247386759584</v>
      </c>
      <c r="G7" s="104">
        <v>0.70820000000000005</v>
      </c>
      <c r="H7" s="7">
        <f t="shared" si="0"/>
        <v>0.34724738675957667</v>
      </c>
      <c r="I7" s="3" t="s">
        <v>911</v>
      </c>
      <c r="J7" s="10">
        <v>36</v>
      </c>
      <c r="K7" s="68">
        <v>2.0868055555555556E-2</v>
      </c>
      <c r="L7" s="64">
        <f>VLOOKUP(I7,DOB!$C:$N,12,FALSE)/K7%</f>
        <v>65.66833056017748</v>
      </c>
      <c r="M7" s="104">
        <v>0.68500000000000005</v>
      </c>
      <c r="N7" s="7">
        <f t="shared" si="1"/>
        <v>-2.8316694398225195</v>
      </c>
    </row>
    <row r="8" spans="1:14" ht="13.5" thickBot="1" x14ac:dyDescent="0.25">
      <c r="C8" s="7" t="s">
        <v>898</v>
      </c>
      <c r="D8" s="3">
        <v>35</v>
      </c>
      <c r="E8" s="103">
        <v>1.3865740740740739E-2</v>
      </c>
      <c r="F8" s="64">
        <f>VLOOKUP(C8,DOB!$C:$N,12,FALSE)/E8%</f>
        <v>72.787979966611033</v>
      </c>
      <c r="G8" s="104">
        <v>0.72699999999999998</v>
      </c>
      <c r="H8" s="7">
        <f t="shared" si="0"/>
        <v>8.7979966611030136E-2</v>
      </c>
      <c r="I8" s="3" t="s">
        <v>910</v>
      </c>
      <c r="J8" s="10">
        <v>35</v>
      </c>
      <c r="K8" s="68">
        <v>2.0983796296296296E-2</v>
      </c>
      <c r="L8" s="64">
        <f>VLOOKUP(I8,DOB!$C:$N,12,FALSE)/K8%</f>
        <v>54.660783232211806</v>
      </c>
      <c r="M8" s="104">
        <v>0.55489999999999995</v>
      </c>
      <c r="N8" s="7">
        <f t="shared" si="1"/>
        <v>-0.8292167677881892</v>
      </c>
    </row>
    <row r="9" spans="1:14" ht="13.5" thickBot="1" x14ac:dyDescent="0.25">
      <c r="A9" s="4"/>
      <c r="C9" s="7" t="s">
        <v>893</v>
      </c>
      <c r="D9" s="3">
        <v>34</v>
      </c>
      <c r="E9" s="103">
        <v>1.4004629629629631E-2</v>
      </c>
      <c r="F9" s="64">
        <f>VLOOKUP(C9,DOB!$C:$N,12,FALSE)/E9%</f>
        <v>69.421487603305778</v>
      </c>
      <c r="G9" s="104">
        <v>0.69259999999999999</v>
      </c>
      <c r="H9" s="7">
        <f t="shared" si="0"/>
        <v>0.16148760330577261</v>
      </c>
      <c r="I9" s="3" t="s">
        <v>896</v>
      </c>
      <c r="J9" s="10">
        <v>34</v>
      </c>
      <c r="K9" s="68">
        <v>2.1030092592592597E-2</v>
      </c>
      <c r="L9" s="64">
        <f>VLOOKUP(I9,DOB!$C:$N,12,FALSE)/K9%</f>
        <v>54.540451293340666</v>
      </c>
      <c r="M9" s="104">
        <v>0.55369999999999997</v>
      </c>
      <c r="N9" s="7">
        <f t="shared" si="1"/>
        <v>-0.829548706659331</v>
      </c>
    </row>
    <row r="10" spans="1:14" ht="13.5" thickBot="1" x14ac:dyDescent="0.25">
      <c r="A10" s="4"/>
      <c r="C10" s="7" t="s">
        <v>895</v>
      </c>
      <c r="D10" s="28">
        <v>33</v>
      </c>
      <c r="E10" s="103">
        <v>1.4016203703703704E-2</v>
      </c>
      <c r="F10" s="64">
        <f>VLOOKUP(C10,DOB!$C:$N,12,FALSE)/E10%</f>
        <v>73.658133773740701</v>
      </c>
      <c r="G10" s="104">
        <v>0.73660000000000003</v>
      </c>
      <c r="H10" s="7">
        <f t="shared" si="0"/>
        <v>-1.8662262592954448E-3</v>
      </c>
      <c r="I10" s="3" t="s">
        <v>892</v>
      </c>
      <c r="J10" s="10">
        <v>33</v>
      </c>
      <c r="K10" s="68">
        <v>2.3530092592592592E-2</v>
      </c>
      <c r="L10" s="64">
        <f>VLOOKUP(I10,DOB!$C:$N,12,FALSE)/K10%</f>
        <v>44.318740777176593</v>
      </c>
      <c r="M10" s="104">
        <v>0.4466</v>
      </c>
      <c r="N10" s="7">
        <f t="shared" si="1"/>
        <v>-0.34125922282340326</v>
      </c>
    </row>
    <row r="11" spans="1:14" ht="13.5" thickBot="1" x14ac:dyDescent="0.25">
      <c r="A11" s="4"/>
      <c r="C11" s="7" t="s">
        <v>897</v>
      </c>
      <c r="D11" s="3">
        <v>32</v>
      </c>
      <c r="E11" s="103">
        <v>1.4155092592592592E-2</v>
      </c>
      <c r="F11" s="64">
        <f>VLOOKUP(C11,DOB!$C:$N,12,FALSE)/E11%</f>
        <v>65.821749795584623</v>
      </c>
      <c r="G11" s="104">
        <v>0.65490000000000004</v>
      </c>
      <c r="H11" s="7">
        <f t="shared" si="0"/>
        <v>0.33174979558461359</v>
      </c>
      <c r="I11" s="7" t="s">
        <v>912</v>
      </c>
      <c r="J11" s="10">
        <v>32</v>
      </c>
      <c r="K11" s="68">
        <v>2.4872685185185189E-2</v>
      </c>
      <c r="L11" s="64" t="e">
        <f>VLOOKUP(I11,DOB!$C:$N,12,FALSE)/K11%</f>
        <v>#N/A</v>
      </c>
      <c r="M11" s="104">
        <v>0.4798</v>
      </c>
      <c r="N11" s="7"/>
    </row>
    <row r="12" spans="1:14" ht="13.5" thickBot="1" x14ac:dyDescent="0.25">
      <c r="A12" s="4"/>
      <c r="C12" s="10" t="s">
        <v>888</v>
      </c>
      <c r="D12" s="28">
        <v>31</v>
      </c>
      <c r="E12" s="103">
        <v>1.681712962962963E-2</v>
      </c>
      <c r="F12" s="64">
        <f>VLOOKUP(C12,DOB!$C:$N,12,FALSE)/E12%</f>
        <v>60.908465244322088</v>
      </c>
      <c r="G12" s="104">
        <v>0.60909999999999997</v>
      </c>
      <c r="H12" s="7">
        <f t="shared" si="0"/>
        <v>-1.534755677909061E-3</v>
      </c>
      <c r="I12" s="10" t="s">
        <v>891</v>
      </c>
      <c r="J12" s="10">
        <v>31</v>
      </c>
      <c r="K12" s="68">
        <v>2.7256944444444445E-2</v>
      </c>
      <c r="L12" s="64">
        <f>VLOOKUP(I12,DOB!$C:$N,12,FALSE)/K12%</f>
        <v>37.622080679405521</v>
      </c>
      <c r="M12" s="104">
        <v>0.3775</v>
      </c>
      <c r="N12" s="7">
        <f t="shared" si="1"/>
        <v>-0.1279193205944793</v>
      </c>
    </row>
    <row r="13" spans="1:14" ht="13.5" thickBot="1" x14ac:dyDescent="0.25">
      <c r="A13" s="4"/>
      <c r="C13" s="10" t="s">
        <v>889</v>
      </c>
      <c r="D13" s="3">
        <v>30</v>
      </c>
      <c r="E13" s="103">
        <v>1.699074074074074E-2</v>
      </c>
      <c r="F13" s="64">
        <f>VLOOKUP(C13,DOB!$C:$N,12,FALSE)/E13%</f>
        <v>58.514986376021795</v>
      </c>
      <c r="G13" s="104">
        <v>0.58379999999999999</v>
      </c>
      <c r="H13" s="7">
        <f t="shared" si="0"/>
        <v>0.13498637602179997</v>
      </c>
      <c r="I13" s="10" t="s">
        <v>894</v>
      </c>
      <c r="J13" s="10">
        <v>30</v>
      </c>
      <c r="K13" s="68">
        <v>2.7268518518518515E-2</v>
      </c>
      <c r="L13" s="64">
        <f>VLOOKUP(I13,DOB!$C:$N,12,FALSE)/K13%</f>
        <v>37.606112054329373</v>
      </c>
      <c r="M13" s="104">
        <v>0.38069999999999998</v>
      </c>
      <c r="N13" s="7">
        <f t="shared" si="1"/>
        <v>-0.46388794567062774</v>
      </c>
    </row>
    <row r="14" spans="1:14" ht="13.5" thickBot="1" x14ac:dyDescent="0.25">
      <c r="A14" s="4"/>
      <c r="C14" s="10" t="s">
        <v>914</v>
      </c>
      <c r="D14" s="28">
        <v>29</v>
      </c>
      <c r="E14" s="103">
        <v>1.8124999999999999E-2</v>
      </c>
      <c r="F14" s="64">
        <f>VLOOKUP(C14,DOB!$C:$N,12,FALSE)/E14%</f>
        <v>62.196679438058752</v>
      </c>
      <c r="G14" s="104">
        <v>0.62519999999999998</v>
      </c>
      <c r="H14" s="7">
        <f t="shared" si="0"/>
        <v>-0.32332056194124448</v>
      </c>
      <c r="I14" s="10" t="s">
        <v>904</v>
      </c>
      <c r="J14" s="10">
        <v>29</v>
      </c>
      <c r="K14" s="68">
        <v>2.9537037037037039E-2</v>
      </c>
      <c r="L14" s="64">
        <f>VLOOKUP(I14,DOB!$C:$N,12,FALSE)/K14%</f>
        <v>35.854231974921632</v>
      </c>
      <c r="M14" s="104">
        <v>0.34799999999999998</v>
      </c>
      <c r="N14" s="7">
        <f t="shared" si="1"/>
        <v>1.0542319749216347</v>
      </c>
    </row>
    <row r="15" spans="1:14" ht="13.5" thickBot="1" x14ac:dyDescent="0.25">
      <c r="A15" s="4"/>
      <c r="C15" s="10" t="s">
        <v>903</v>
      </c>
      <c r="D15" s="3">
        <v>28</v>
      </c>
      <c r="E15" s="103">
        <v>1.877314814814815E-2</v>
      </c>
      <c r="F15" s="64">
        <f>VLOOKUP(C15,DOB!$C:$N,12,FALSE)/E15%</f>
        <v>54.562268803945734</v>
      </c>
      <c r="G15" s="104">
        <v>0.54559999999999997</v>
      </c>
      <c r="H15" s="7">
        <f t="shared" si="0"/>
        <v>2.2688039457392506E-3</v>
      </c>
      <c r="I15" s="3" t="s">
        <v>905</v>
      </c>
      <c r="J15" s="10">
        <v>28</v>
      </c>
      <c r="K15" s="68">
        <v>3.0520833333333334E-2</v>
      </c>
      <c r="L15" s="64">
        <f>VLOOKUP(I15,DOB!$C:$N,12,FALSE)/K15%</f>
        <v>34.698521046643918</v>
      </c>
      <c r="M15" s="104">
        <v>0.3367</v>
      </c>
      <c r="N15" s="7">
        <f t="shared" si="1"/>
        <v>1.0285210466439167</v>
      </c>
    </row>
    <row r="16" spans="1:14" ht="13.5" thickBot="1" x14ac:dyDescent="0.25">
      <c r="A16" s="4"/>
      <c r="C16" s="10" t="s">
        <v>901</v>
      </c>
      <c r="D16" s="28">
        <v>27</v>
      </c>
      <c r="E16" s="103">
        <v>2.5821759259259256E-2</v>
      </c>
      <c r="F16" s="64">
        <f>VLOOKUP(C16,DOB!$C:$N,12,FALSE)/E16%</f>
        <v>64.141640519946222</v>
      </c>
      <c r="G16" s="104">
        <v>0.65349999999999997</v>
      </c>
      <c r="H16" s="7">
        <f t="shared" si="0"/>
        <v>-1.2083594800537725</v>
      </c>
      <c r="I16" s="3" t="s">
        <v>906</v>
      </c>
      <c r="J16" s="10">
        <v>27</v>
      </c>
      <c r="K16" s="68">
        <v>3.0567129629629628E-2</v>
      </c>
      <c r="L16" s="64">
        <f>VLOOKUP(I16,DOB!$C:$N,12,FALSE)/K16%</f>
        <v>39.681938659598636</v>
      </c>
      <c r="M16" s="104">
        <v>0.40589999999999998</v>
      </c>
      <c r="N16" s="7">
        <f t="shared" si="1"/>
        <v>-0.90806134040136044</v>
      </c>
    </row>
    <row r="17" spans="1:10" x14ac:dyDescent="0.2">
      <c r="A17" s="4"/>
      <c r="D17" s="3">
        <v>27</v>
      </c>
      <c r="F17" s="64"/>
      <c r="J17" s="10">
        <v>26</v>
      </c>
    </row>
    <row r="18" spans="1:10" x14ac:dyDescent="0.2">
      <c r="A18" s="4"/>
      <c r="D18" s="28">
        <v>26</v>
      </c>
      <c r="E18" s="69"/>
      <c r="F18" s="64"/>
      <c r="J18" s="10">
        <v>25</v>
      </c>
    </row>
    <row r="19" spans="1:10" x14ac:dyDescent="0.2">
      <c r="A19" s="4"/>
      <c r="D19" s="3">
        <v>25</v>
      </c>
      <c r="E19" s="68"/>
      <c r="F19" s="64"/>
      <c r="J19" s="10">
        <v>24</v>
      </c>
    </row>
    <row r="20" spans="1:10" x14ac:dyDescent="0.2">
      <c r="A20" s="4"/>
      <c r="D20" s="28">
        <v>24</v>
      </c>
      <c r="E20" s="28"/>
      <c r="F20" s="28"/>
      <c r="J20" s="10">
        <v>23</v>
      </c>
    </row>
    <row r="21" spans="1:10" x14ac:dyDescent="0.2">
      <c r="A21" s="4"/>
      <c r="D21" s="3">
        <v>23</v>
      </c>
      <c r="J21" s="10">
        <v>22</v>
      </c>
    </row>
    <row r="22" spans="1:10" x14ac:dyDescent="0.2">
      <c r="A22" s="4"/>
      <c r="D22" s="28">
        <v>22</v>
      </c>
      <c r="E22" s="28"/>
      <c r="F22" s="28"/>
      <c r="J22" s="10">
        <v>21</v>
      </c>
    </row>
    <row r="23" spans="1:10" ht="13.5" x14ac:dyDescent="0.2">
      <c r="A23" s="4"/>
      <c r="D23" s="3">
        <v>21</v>
      </c>
      <c r="I23" s="24"/>
      <c r="J23" s="10">
        <v>20</v>
      </c>
    </row>
    <row r="24" spans="1:10" x14ac:dyDescent="0.2">
      <c r="D24" s="28">
        <v>20</v>
      </c>
      <c r="E24" s="28"/>
      <c r="F24" s="28"/>
      <c r="J24" s="10">
        <v>19</v>
      </c>
    </row>
    <row r="25" spans="1:10" x14ac:dyDescent="0.2">
      <c r="D25" s="3">
        <v>19</v>
      </c>
      <c r="J25" s="10">
        <v>18</v>
      </c>
    </row>
    <row r="26" spans="1:10" x14ac:dyDescent="0.2">
      <c r="D26" s="28">
        <v>18</v>
      </c>
      <c r="E26" s="28"/>
      <c r="F26" s="28"/>
      <c r="J26" s="10">
        <v>17</v>
      </c>
    </row>
    <row r="27" spans="1:10" x14ac:dyDescent="0.2">
      <c r="D27" s="3">
        <v>17</v>
      </c>
      <c r="J27" s="10">
        <v>16</v>
      </c>
    </row>
    <row r="28" spans="1:10" x14ac:dyDescent="0.2">
      <c r="D28" s="28">
        <v>16</v>
      </c>
      <c r="E28" s="28"/>
      <c r="F28" s="28"/>
      <c r="J28" s="10">
        <v>15</v>
      </c>
    </row>
    <row r="29" spans="1:10" x14ac:dyDescent="0.2">
      <c r="D29" s="3">
        <v>15</v>
      </c>
      <c r="J29" s="10">
        <v>14</v>
      </c>
    </row>
    <row r="30" spans="1:10" x14ac:dyDescent="0.2">
      <c r="D30" s="28">
        <v>14</v>
      </c>
      <c r="E30" s="28"/>
      <c r="F30" s="28"/>
      <c r="J30" s="10">
        <v>13</v>
      </c>
    </row>
    <row r="31" spans="1:10" x14ac:dyDescent="0.2">
      <c r="D31" s="3">
        <v>13</v>
      </c>
      <c r="J31" s="10">
        <v>12</v>
      </c>
    </row>
    <row r="32" spans="1:10" x14ac:dyDescent="0.2">
      <c r="D32" s="28">
        <v>12</v>
      </c>
      <c r="E32" s="28"/>
      <c r="F32" s="28"/>
      <c r="J32" s="10">
        <v>11</v>
      </c>
    </row>
    <row r="33" spans="3:10" x14ac:dyDescent="0.2">
      <c r="D33" s="3">
        <v>11</v>
      </c>
      <c r="J33" s="10">
        <v>10</v>
      </c>
    </row>
    <row r="34" spans="3:10" x14ac:dyDescent="0.2">
      <c r="D34" s="28">
        <v>10</v>
      </c>
      <c r="E34" s="28"/>
      <c r="F34" s="28"/>
      <c r="J34" s="10">
        <v>9</v>
      </c>
    </row>
    <row r="35" spans="3:10" x14ac:dyDescent="0.2">
      <c r="D35" s="3">
        <v>9</v>
      </c>
      <c r="J35" s="10">
        <v>8</v>
      </c>
    </row>
    <row r="36" spans="3:10" x14ac:dyDescent="0.2">
      <c r="D36" s="28">
        <v>8</v>
      </c>
      <c r="E36" s="28"/>
      <c r="F36" s="28"/>
      <c r="J36" s="10">
        <v>7</v>
      </c>
    </row>
    <row r="37" spans="3:10" x14ac:dyDescent="0.2">
      <c r="D37" s="3">
        <v>7</v>
      </c>
      <c r="J37" s="10">
        <v>6</v>
      </c>
    </row>
    <row r="38" spans="3:10" x14ac:dyDescent="0.2">
      <c r="D38" s="28">
        <v>6</v>
      </c>
      <c r="E38" s="28"/>
      <c r="F38" s="28"/>
      <c r="J38" s="10">
        <v>5</v>
      </c>
    </row>
    <row r="39" spans="3:10" x14ac:dyDescent="0.2">
      <c r="D39" s="3">
        <v>5</v>
      </c>
      <c r="J39" s="10">
        <v>4</v>
      </c>
    </row>
    <row r="40" spans="3:10" x14ac:dyDescent="0.2">
      <c r="D40" s="28">
        <v>4</v>
      </c>
      <c r="E40" s="28"/>
      <c r="F40" s="28"/>
      <c r="J40" s="10">
        <v>3</v>
      </c>
    </row>
    <row r="41" spans="3:10" x14ac:dyDescent="0.2">
      <c r="D41" s="3">
        <v>3</v>
      </c>
      <c r="J41" s="10">
        <v>2</v>
      </c>
    </row>
    <row r="42" spans="3:10" x14ac:dyDescent="0.2">
      <c r="D42" s="28">
        <v>2</v>
      </c>
      <c r="E42" s="28"/>
      <c r="F42" s="28"/>
      <c r="J42" s="10">
        <v>1</v>
      </c>
    </row>
    <row r="43" spans="3:10" x14ac:dyDescent="0.2">
      <c r="D43" s="3">
        <v>1</v>
      </c>
    </row>
    <row r="44" spans="3:10" x14ac:dyDescent="0.2">
      <c r="D44" s="8"/>
      <c r="E44" s="8"/>
      <c r="F44" s="8"/>
      <c r="I44" s="8">
        <f>COUNTA(I3:I43)</f>
        <v>14</v>
      </c>
      <c r="J44" s="8"/>
    </row>
    <row r="45" spans="3:10" x14ac:dyDescent="0.2">
      <c r="C45" s="8">
        <f>COUNTA(C3:C44)</f>
        <v>14</v>
      </c>
      <c r="D45" s="8"/>
      <c r="E45" s="8"/>
      <c r="F45" s="8"/>
    </row>
    <row r="46" spans="3:10" x14ac:dyDescent="0.2">
      <c r="D46" s="8"/>
      <c r="E46" s="8"/>
      <c r="F46" s="8"/>
    </row>
    <row r="47" spans="3:10" x14ac:dyDescent="0.2">
      <c r="D47" s="8"/>
      <c r="E47" s="8"/>
      <c r="F47" s="8"/>
    </row>
    <row r="48" spans="3:10" x14ac:dyDescent="0.2">
      <c r="D48" s="8"/>
      <c r="E48" s="8"/>
      <c r="F48" s="8"/>
    </row>
    <row r="49" spans="4:6" x14ac:dyDescent="0.2">
      <c r="D49" s="8"/>
      <c r="E49" s="8"/>
      <c r="F49" s="8"/>
    </row>
    <row r="50" spans="4:6" x14ac:dyDescent="0.2">
      <c r="D50" s="8"/>
      <c r="E50" s="8"/>
      <c r="F50" s="8"/>
    </row>
    <row r="51" spans="4:6" x14ac:dyDescent="0.2">
      <c r="D51" s="8"/>
      <c r="E51" s="8"/>
      <c r="F51" s="8"/>
    </row>
    <row r="52" spans="4:6" x14ac:dyDescent="0.2">
      <c r="D52" s="8"/>
      <c r="E52" s="8"/>
      <c r="F52" s="8"/>
    </row>
    <row r="53" spans="4:6" x14ac:dyDescent="0.2">
      <c r="D53" s="8"/>
      <c r="E53" s="8"/>
      <c r="F53" s="8"/>
    </row>
    <row r="54" spans="4:6" x14ac:dyDescent="0.2">
      <c r="D54" s="8"/>
      <c r="E54" s="8"/>
      <c r="F54" s="8"/>
    </row>
    <row r="55" spans="4:6" x14ac:dyDescent="0.2">
      <c r="D55" s="8"/>
      <c r="E55" s="8"/>
      <c r="F55" s="8"/>
    </row>
    <row r="56" spans="4:6" x14ac:dyDescent="0.2">
      <c r="D56" s="8"/>
      <c r="E56" s="8"/>
      <c r="F56" s="8"/>
    </row>
    <row r="57" spans="4:6" x14ac:dyDescent="0.2">
      <c r="D57" s="8"/>
      <c r="E57" s="8"/>
      <c r="F57" s="8"/>
    </row>
    <row r="58" spans="4:6" x14ac:dyDescent="0.2">
      <c r="D58" s="8"/>
      <c r="E58" s="8"/>
      <c r="F58" s="8"/>
    </row>
    <row r="59" spans="4:6" x14ac:dyDescent="0.2">
      <c r="D59" s="8"/>
      <c r="E59" s="8"/>
      <c r="F59" s="8"/>
    </row>
    <row r="60" spans="4:6" x14ac:dyDescent="0.2">
      <c r="D60" s="8"/>
      <c r="E60" s="8"/>
      <c r="F60" s="8"/>
    </row>
    <row r="61" spans="4:6" x14ac:dyDescent="0.2">
      <c r="D61" s="8"/>
      <c r="E61" s="8"/>
      <c r="F61" s="8"/>
    </row>
    <row r="62" spans="4:6" x14ac:dyDescent="0.2">
      <c r="D62" s="8"/>
      <c r="E62" s="8"/>
      <c r="F62" s="8"/>
    </row>
    <row r="63" spans="4:6" x14ac:dyDescent="0.2">
      <c r="D63" s="8"/>
      <c r="E63" s="8"/>
      <c r="F63" s="8"/>
    </row>
    <row r="64" spans="4:6" x14ac:dyDescent="0.2">
      <c r="D64" s="8"/>
      <c r="E64" s="8"/>
      <c r="F64" s="8"/>
    </row>
    <row r="65" spans="4:6" x14ac:dyDescent="0.2">
      <c r="D65" s="8"/>
      <c r="E65" s="8"/>
      <c r="F65" s="8"/>
    </row>
    <row r="66" spans="4:6" x14ac:dyDescent="0.2">
      <c r="D66" s="8"/>
      <c r="E66" s="8"/>
      <c r="F66" s="8"/>
    </row>
    <row r="67" spans="4:6" x14ac:dyDescent="0.2">
      <c r="D67" s="8"/>
      <c r="E67" s="8"/>
      <c r="F67" s="8"/>
    </row>
    <row r="68" spans="4:6" x14ac:dyDescent="0.2">
      <c r="D68" s="8"/>
      <c r="E68" s="8"/>
      <c r="F68" s="8"/>
    </row>
    <row r="69" spans="4:6" x14ac:dyDescent="0.2">
      <c r="D69" s="8"/>
      <c r="E69" s="8"/>
      <c r="F69" s="8"/>
    </row>
    <row r="70" spans="4:6" x14ac:dyDescent="0.2">
      <c r="D70" s="8"/>
      <c r="E70" s="8"/>
      <c r="F70" s="8"/>
    </row>
    <row r="71" spans="4:6" x14ac:dyDescent="0.2">
      <c r="D71" s="8"/>
      <c r="E71" s="8"/>
      <c r="F71" s="8"/>
    </row>
    <row r="72" spans="4:6" x14ac:dyDescent="0.2">
      <c r="D72" s="8"/>
      <c r="E72" s="8"/>
      <c r="F72" s="8"/>
    </row>
    <row r="73" spans="4:6" x14ac:dyDescent="0.2">
      <c r="D73" s="8"/>
      <c r="E73" s="8"/>
      <c r="F73" s="8"/>
    </row>
    <row r="74" spans="4:6" x14ac:dyDescent="0.2">
      <c r="D74" s="8"/>
      <c r="E74" s="8"/>
      <c r="F74" s="8"/>
    </row>
    <row r="75" spans="4:6" x14ac:dyDescent="0.2">
      <c r="D75" s="8"/>
      <c r="E75" s="8"/>
      <c r="F75" s="8"/>
    </row>
    <row r="76" spans="4:6" x14ac:dyDescent="0.2">
      <c r="D76" s="8"/>
      <c r="E76" s="8"/>
      <c r="F76" s="8"/>
    </row>
    <row r="77" spans="4:6" x14ac:dyDescent="0.2">
      <c r="D77" s="8"/>
      <c r="E77" s="8"/>
      <c r="F77" s="8"/>
    </row>
    <row r="78" spans="4:6" x14ac:dyDescent="0.2">
      <c r="D78" s="8"/>
      <c r="E78" s="8"/>
      <c r="F78" s="8"/>
    </row>
    <row r="79" spans="4:6" x14ac:dyDescent="0.2">
      <c r="D79" s="8"/>
      <c r="E79" s="8"/>
      <c r="F79" s="8"/>
    </row>
    <row r="80" spans="4:6" x14ac:dyDescent="0.2">
      <c r="D80" s="8"/>
      <c r="E80" s="8"/>
      <c r="F80" s="8"/>
    </row>
    <row r="81" spans="4:6" x14ac:dyDescent="0.2">
      <c r="D81" s="8"/>
      <c r="E81" s="8"/>
      <c r="F81" s="8"/>
    </row>
    <row r="82" spans="4:6" x14ac:dyDescent="0.2">
      <c r="D82" s="8"/>
      <c r="E82" s="8"/>
      <c r="F82" s="8"/>
    </row>
    <row r="83" spans="4:6" x14ac:dyDescent="0.2">
      <c r="D83" s="8"/>
      <c r="E83" s="8"/>
      <c r="F83" s="8"/>
    </row>
    <row r="84" spans="4:6" x14ac:dyDescent="0.2">
      <c r="D84" s="8"/>
      <c r="E84" s="8"/>
      <c r="F84" s="8"/>
    </row>
    <row r="85" spans="4:6" x14ac:dyDescent="0.2">
      <c r="D85" s="8"/>
      <c r="E85" s="8"/>
      <c r="F85" s="8"/>
    </row>
    <row r="86" spans="4:6" x14ac:dyDescent="0.2">
      <c r="D86" s="8"/>
      <c r="E86" s="8"/>
      <c r="F86" s="8"/>
    </row>
    <row r="87" spans="4:6" x14ac:dyDescent="0.2">
      <c r="D87" s="8"/>
      <c r="E87" s="8"/>
      <c r="F87" s="8"/>
    </row>
    <row r="88" spans="4:6" x14ac:dyDescent="0.2">
      <c r="D88" s="8"/>
      <c r="E88" s="8"/>
      <c r="F88" s="8"/>
    </row>
    <row r="89" spans="4:6" x14ac:dyDescent="0.2">
      <c r="D89" s="8"/>
      <c r="E89" s="8"/>
      <c r="F89" s="8"/>
    </row>
    <row r="90" spans="4:6" x14ac:dyDescent="0.2">
      <c r="D90" s="8"/>
      <c r="E90" s="8"/>
      <c r="F90" s="8"/>
    </row>
    <row r="91" spans="4:6" x14ac:dyDescent="0.2">
      <c r="D91" s="8"/>
      <c r="E91" s="8"/>
      <c r="F91" s="8"/>
    </row>
    <row r="92" spans="4:6" x14ac:dyDescent="0.2">
      <c r="D92" s="8"/>
      <c r="E92" s="8"/>
      <c r="F92" s="8"/>
    </row>
    <row r="93" spans="4:6" x14ac:dyDescent="0.2">
      <c r="D93" s="8"/>
      <c r="E93" s="8"/>
      <c r="F93" s="8"/>
    </row>
    <row r="94" spans="4:6" x14ac:dyDescent="0.2">
      <c r="D94" s="8"/>
      <c r="E94" s="8"/>
      <c r="F94" s="8"/>
    </row>
    <row r="95" spans="4:6" x14ac:dyDescent="0.2">
      <c r="D95" s="8"/>
      <c r="E95" s="8"/>
      <c r="F95" s="8"/>
    </row>
    <row r="96" spans="4:6" x14ac:dyDescent="0.2">
      <c r="D96" s="8"/>
      <c r="E96" s="8"/>
      <c r="F96" s="8"/>
    </row>
    <row r="97" spans="4:6" x14ac:dyDescent="0.2">
      <c r="D97" s="8"/>
      <c r="E97" s="8"/>
      <c r="F97" s="8"/>
    </row>
    <row r="98" spans="4:6" x14ac:dyDescent="0.2">
      <c r="D98" s="8"/>
      <c r="E98" s="8"/>
      <c r="F98" s="8"/>
    </row>
    <row r="99" spans="4:6" x14ac:dyDescent="0.2">
      <c r="D99" s="8"/>
      <c r="E99" s="8"/>
      <c r="F99" s="8"/>
    </row>
    <row r="100" spans="4:6" x14ac:dyDescent="0.2">
      <c r="D100" s="8"/>
      <c r="E100" s="8"/>
      <c r="F100" s="8"/>
    </row>
    <row r="101" spans="4:6" x14ac:dyDescent="0.2">
      <c r="D101" s="8"/>
      <c r="E101" s="8"/>
      <c r="F101" s="8"/>
    </row>
    <row r="102" spans="4:6" x14ac:dyDescent="0.2">
      <c r="D102" s="8"/>
      <c r="E102" s="8"/>
      <c r="F102" s="8"/>
    </row>
    <row r="103" spans="4:6" x14ac:dyDescent="0.2">
      <c r="D103" s="8"/>
      <c r="E103" s="8"/>
      <c r="F103" s="8"/>
    </row>
    <row r="104" spans="4:6" x14ac:dyDescent="0.2">
      <c r="D104" s="8"/>
      <c r="E104" s="8"/>
      <c r="F104" s="8"/>
    </row>
    <row r="105" spans="4:6" x14ac:dyDescent="0.2">
      <c r="D105" s="8"/>
      <c r="E105" s="8"/>
      <c r="F105" s="8"/>
    </row>
    <row r="106" spans="4:6" x14ac:dyDescent="0.2">
      <c r="D106" s="8"/>
      <c r="E106" s="8"/>
      <c r="F106" s="8"/>
    </row>
    <row r="107" spans="4:6" x14ac:dyDescent="0.2">
      <c r="D107" s="8"/>
      <c r="E107" s="8"/>
      <c r="F107" s="8"/>
    </row>
    <row r="108" spans="4:6" x14ac:dyDescent="0.2">
      <c r="D108" s="8"/>
      <c r="E108" s="8"/>
      <c r="F108" s="8"/>
    </row>
    <row r="109" spans="4:6" x14ac:dyDescent="0.2">
      <c r="D109" s="8"/>
      <c r="E109" s="8"/>
      <c r="F109" s="8"/>
    </row>
    <row r="110" spans="4:6" x14ac:dyDescent="0.2">
      <c r="D110" s="8"/>
      <c r="E110" s="8"/>
      <c r="F110" s="8"/>
    </row>
    <row r="111" spans="4:6" x14ac:dyDescent="0.2">
      <c r="D111" s="8"/>
      <c r="E111" s="8"/>
      <c r="F111" s="8"/>
    </row>
    <row r="112" spans="4:6" x14ac:dyDescent="0.2">
      <c r="D112" s="8"/>
      <c r="E112" s="8"/>
      <c r="F112" s="8"/>
    </row>
    <row r="113" spans="4:6" x14ac:dyDescent="0.2">
      <c r="D113" s="8"/>
      <c r="E113" s="8"/>
      <c r="F113" s="8"/>
    </row>
    <row r="114" spans="4:6" x14ac:dyDescent="0.2">
      <c r="D114" s="8"/>
      <c r="E114" s="8"/>
      <c r="F114" s="8"/>
    </row>
    <row r="115" spans="4:6" x14ac:dyDescent="0.2">
      <c r="D115" s="8"/>
      <c r="E115" s="8"/>
      <c r="F115" s="8"/>
    </row>
    <row r="116" spans="4:6" x14ac:dyDescent="0.2">
      <c r="D116" s="8"/>
      <c r="E116" s="8"/>
      <c r="F116" s="8"/>
    </row>
    <row r="117" spans="4:6" x14ac:dyDescent="0.2">
      <c r="D117" s="8"/>
      <c r="E117" s="8"/>
      <c r="F117" s="8"/>
    </row>
    <row r="118" spans="4:6" x14ac:dyDescent="0.2">
      <c r="D118" s="8"/>
      <c r="E118" s="8"/>
      <c r="F118" s="8"/>
    </row>
    <row r="119" spans="4:6" x14ac:dyDescent="0.2">
      <c r="D119" s="8"/>
      <c r="E119" s="8"/>
      <c r="F119" s="8"/>
    </row>
    <row r="120" spans="4:6" x14ac:dyDescent="0.2">
      <c r="D120" s="8"/>
      <c r="E120" s="8"/>
      <c r="F120" s="8"/>
    </row>
    <row r="121" spans="4:6" x14ac:dyDescent="0.2">
      <c r="D121" s="8"/>
      <c r="E121" s="8"/>
      <c r="F121" s="8"/>
    </row>
    <row r="122" spans="4:6" x14ac:dyDescent="0.2">
      <c r="D122" s="8"/>
      <c r="E122" s="8"/>
      <c r="F122" s="8"/>
    </row>
    <row r="123" spans="4:6" x14ac:dyDescent="0.2">
      <c r="D123" s="8"/>
      <c r="E123" s="8"/>
      <c r="F123" s="8"/>
    </row>
    <row r="124" spans="4:6" x14ac:dyDescent="0.2">
      <c r="D124" s="8"/>
      <c r="E124" s="8"/>
      <c r="F124" s="8"/>
    </row>
    <row r="125" spans="4:6" x14ac:dyDescent="0.2">
      <c r="D125" s="8"/>
      <c r="E125" s="8"/>
      <c r="F125" s="8"/>
    </row>
    <row r="126" spans="4:6" x14ac:dyDescent="0.2">
      <c r="D126" s="8"/>
      <c r="E126" s="8"/>
      <c r="F126" s="8"/>
    </row>
    <row r="127" spans="4:6" x14ac:dyDescent="0.2">
      <c r="D127" s="8"/>
      <c r="E127" s="8"/>
      <c r="F127" s="8"/>
    </row>
    <row r="128" spans="4:6" x14ac:dyDescent="0.2">
      <c r="D128" s="8"/>
      <c r="E128" s="8"/>
      <c r="F128" s="8"/>
    </row>
    <row r="129" spans="4:6" x14ac:dyDescent="0.2">
      <c r="D129" s="8"/>
      <c r="E129" s="8"/>
      <c r="F129" s="8"/>
    </row>
    <row r="130" spans="4:6" x14ac:dyDescent="0.2">
      <c r="D130" s="8"/>
      <c r="E130" s="8"/>
      <c r="F130" s="8"/>
    </row>
    <row r="131" spans="4:6" x14ac:dyDescent="0.2">
      <c r="D131" s="8"/>
      <c r="E131" s="8"/>
      <c r="F131" s="8"/>
    </row>
    <row r="132" spans="4:6" x14ac:dyDescent="0.2">
      <c r="D132" s="8"/>
      <c r="E132" s="8"/>
      <c r="F132" s="8"/>
    </row>
    <row r="133" spans="4:6" x14ac:dyDescent="0.2">
      <c r="D133" s="8"/>
      <c r="E133" s="8"/>
      <c r="F133" s="8"/>
    </row>
    <row r="134" spans="4:6" x14ac:dyDescent="0.2">
      <c r="D134" s="8"/>
      <c r="E134" s="8"/>
      <c r="F134" s="8"/>
    </row>
    <row r="135" spans="4:6" x14ac:dyDescent="0.2">
      <c r="D135" s="8"/>
      <c r="E135" s="8"/>
      <c r="F135" s="8"/>
    </row>
    <row r="136" spans="4:6" x14ac:dyDescent="0.2">
      <c r="D136" s="8"/>
      <c r="E136" s="8"/>
      <c r="F136" s="8"/>
    </row>
    <row r="137" spans="4:6" x14ac:dyDescent="0.2">
      <c r="D137" s="8"/>
      <c r="E137" s="8"/>
      <c r="F137" s="8"/>
    </row>
    <row r="138" spans="4:6" x14ac:dyDescent="0.2">
      <c r="D138" s="8"/>
      <c r="E138" s="8"/>
      <c r="F138" s="8"/>
    </row>
    <row r="139" spans="4:6" x14ac:dyDescent="0.2">
      <c r="D139" s="8"/>
      <c r="E139" s="8"/>
      <c r="F139" s="8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opLeftCell="C32" workbookViewId="0">
      <selection activeCell="C45" sqref="C45"/>
    </sheetView>
  </sheetViews>
  <sheetFormatPr defaultColWidth="9.140625" defaultRowHeight="12.75" x14ac:dyDescent="0.2"/>
  <cols>
    <col min="1" max="1" width="10.42578125" style="3" hidden="1" customWidth="1"/>
    <col min="2" max="2" width="13.42578125" style="3" hidden="1" customWidth="1"/>
    <col min="3" max="3" width="18.28515625" style="7" customWidth="1"/>
    <col min="4" max="4" width="2.85546875" style="3" bestFit="1" customWidth="1"/>
    <col min="5" max="5" width="6.85546875" style="3" bestFit="1" customWidth="1"/>
    <col min="6" max="6" width="7.85546875" style="3" customWidth="1"/>
    <col min="7" max="7" width="9.140625" style="3"/>
    <col min="8" max="8" width="21.5703125" style="3" customWidth="1"/>
    <col min="9" max="9" width="25.7109375" style="3" customWidth="1"/>
    <col min="10" max="10" width="2.85546875" style="3" customWidth="1"/>
    <col min="11" max="11" width="6.85546875" style="3" customWidth="1"/>
    <col min="12" max="12" width="7.7109375" style="3" customWidth="1"/>
    <col min="13" max="13" width="9.140625" style="3" customWidth="1"/>
    <col min="14" max="18" width="9.140625" style="3"/>
    <col min="20" max="16384" width="9.140625" style="3"/>
  </cols>
  <sheetData>
    <row r="1" spans="1:14" x14ac:dyDescent="0.2">
      <c r="A1" s="11"/>
      <c r="E1" s="68"/>
      <c r="K1" s="68"/>
    </row>
    <row r="2" spans="1:14" ht="13.5" thickBot="1" x14ac:dyDescent="0.25">
      <c r="C2" s="10"/>
      <c r="D2" s="4"/>
      <c r="E2" s="4"/>
      <c r="F2" s="4"/>
      <c r="G2" s="10"/>
      <c r="H2" s="10"/>
      <c r="I2" s="10"/>
      <c r="J2" s="10"/>
    </row>
    <row r="3" spans="1:14" ht="13.5" thickBot="1" x14ac:dyDescent="0.25">
      <c r="C3" t="s">
        <v>5</v>
      </c>
      <c r="D3" s="28">
        <v>40</v>
      </c>
      <c r="E3" s="103">
        <v>2.5486111111111112E-2</v>
      </c>
      <c r="F3" s="64">
        <f>VLOOKUP(C3,DOB!$C:$P,14,FALSE)/E3%</f>
        <v>76.112624886466833</v>
      </c>
      <c r="G3" s="104"/>
      <c r="H3" s="7"/>
      <c r="I3" s="3" t="s">
        <v>72</v>
      </c>
      <c r="J3" s="10">
        <v>40</v>
      </c>
      <c r="K3" s="68">
        <v>3.0729166666666669E-2</v>
      </c>
      <c r="L3" s="64">
        <f>VLOOKUP(I3,DOB!$C:$P,14,FALSE)/K3%</f>
        <v>74.802259887005633</v>
      </c>
      <c r="M3" s="105"/>
      <c r="N3" s="7"/>
    </row>
    <row r="4" spans="1:14" ht="13.5" thickBot="1" x14ac:dyDescent="0.25">
      <c r="C4" s="7" t="s">
        <v>98</v>
      </c>
      <c r="D4" s="3">
        <v>39</v>
      </c>
      <c r="E4" s="103">
        <v>2.7418981481481485E-2</v>
      </c>
      <c r="F4" s="64">
        <f>VLOOKUP(C4,DOB!$C:$P,14,FALSE)/E4%</f>
        <v>70.198395947657232</v>
      </c>
      <c r="G4" s="104"/>
      <c r="H4" s="7"/>
      <c r="I4" s="3" t="s">
        <v>68</v>
      </c>
      <c r="J4" s="10">
        <v>39</v>
      </c>
      <c r="K4" s="68">
        <v>3.5914351851851857E-2</v>
      </c>
      <c r="L4" s="64">
        <f>VLOOKUP(I4,DOB!$C:$P,14,FALSE)/K4%</f>
        <v>58.910731550112779</v>
      </c>
      <c r="M4" s="104"/>
      <c r="N4" s="7"/>
    </row>
    <row r="5" spans="1:14" ht="13.5" thickBot="1" x14ac:dyDescent="0.25">
      <c r="C5" s="7" t="s">
        <v>7</v>
      </c>
      <c r="D5" s="28">
        <v>38</v>
      </c>
      <c r="E5" s="103">
        <v>2.7592592592592596E-2</v>
      </c>
      <c r="F5" s="64">
        <f>VLOOKUP(C5,DOB!$C:$P,14,FALSE)/E5%</f>
        <v>74.37080536912751</v>
      </c>
      <c r="G5" s="104"/>
      <c r="H5" s="7"/>
      <c r="I5" s="3" t="s">
        <v>61</v>
      </c>
      <c r="J5" s="10">
        <v>38</v>
      </c>
      <c r="K5" s="68">
        <v>3.6481481481481483E-2</v>
      </c>
      <c r="L5" s="64">
        <f>VLOOKUP(I5,DOB!$C:$P,14,FALSE)/K5%</f>
        <v>70.241116751269033</v>
      </c>
      <c r="M5" s="104"/>
      <c r="N5" s="7"/>
    </row>
    <row r="6" spans="1:14" ht="13.5" thickBot="1" x14ac:dyDescent="0.25">
      <c r="C6" s="7" t="s">
        <v>11</v>
      </c>
      <c r="D6" s="3">
        <v>37</v>
      </c>
      <c r="E6" s="103">
        <v>2.8414351851851847E-2</v>
      </c>
      <c r="F6" s="64">
        <f>VLOOKUP(C6,DOB!$C:$P,14,FALSE)/E6%</f>
        <v>74.052953156822824</v>
      </c>
      <c r="G6" s="104"/>
      <c r="H6" s="7"/>
      <c r="I6" s="10" t="s">
        <v>43</v>
      </c>
      <c r="J6" s="10">
        <v>37</v>
      </c>
      <c r="K6" s="68">
        <v>3.7731481481481484E-2</v>
      </c>
      <c r="L6" s="64">
        <f>VLOOKUP(I6,DOB!$C:$P,14,FALSE)/K6%</f>
        <v>64.601226993865026</v>
      </c>
      <c r="M6" s="104"/>
      <c r="N6" s="7"/>
    </row>
    <row r="7" spans="1:14" ht="13.5" thickBot="1" x14ac:dyDescent="0.25">
      <c r="C7" s="7" t="s">
        <v>182</v>
      </c>
      <c r="D7" s="28">
        <v>36</v>
      </c>
      <c r="E7" s="103">
        <v>3.0636574074074076E-2</v>
      </c>
      <c r="F7" s="64">
        <f>VLOOKUP(C7,DOB!$C:$P,14,FALSE)/E7%</f>
        <v>61.654703437854167</v>
      </c>
      <c r="G7" s="104"/>
      <c r="H7" s="7"/>
      <c r="I7" s="10" t="s">
        <v>44</v>
      </c>
      <c r="J7" s="10">
        <v>36</v>
      </c>
      <c r="K7" s="68">
        <v>3.9907407407407412E-2</v>
      </c>
      <c r="L7" s="64">
        <f>VLOOKUP(I7,DOB!$C:$P,14,FALSE)/K7%</f>
        <v>52.784222737819022</v>
      </c>
      <c r="M7" s="104"/>
      <c r="N7" s="7"/>
    </row>
    <row r="8" spans="1:14" ht="13.5" thickBot="1" x14ac:dyDescent="0.25">
      <c r="C8" s="7" t="s">
        <v>25</v>
      </c>
      <c r="D8" s="3">
        <v>35</v>
      </c>
      <c r="E8" s="103">
        <v>3.1620370370370368E-2</v>
      </c>
      <c r="F8" s="64">
        <f>VLOOKUP(C8,DOB!$C:$P,14,FALSE)/E8%</f>
        <v>61.822840409956079</v>
      </c>
      <c r="G8" s="104"/>
      <c r="H8" s="7"/>
      <c r="I8" s="10" t="s">
        <v>76</v>
      </c>
      <c r="J8" s="10">
        <v>35</v>
      </c>
      <c r="K8" s="68">
        <v>4.2986111111111114E-2</v>
      </c>
      <c r="L8" s="64">
        <f>VLOOKUP(I8,DOB!$C:$P,14,FALSE)/K8%</f>
        <v>49.003769520732362</v>
      </c>
      <c r="M8" s="104"/>
      <c r="N8" s="7"/>
    </row>
    <row r="9" spans="1:14" ht="13.5" thickBot="1" x14ac:dyDescent="0.25">
      <c r="A9" s="4"/>
      <c r="C9" s="7" t="s">
        <v>89</v>
      </c>
      <c r="D9" s="3">
        <v>34</v>
      </c>
      <c r="E9" s="103">
        <v>3.2233796296296295E-2</v>
      </c>
      <c r="F9" s="64">
        <f>VLOOKUP(C9,DOB!$C:$P,14,FALSE)/E9%</f>
        <v>63.662477558348293</v>
      </c>
      <c r="G9" s="104"/>
      <c r="H9" s="7"/>
      <c r="I9" s="10" t="s">
        <v>111</v>
      </c>
      <c r="J9" s="10">
        <v>34</v>
      </c>
      <c r="K9" s="68">
        <v>4.5833333333333337E-2</v>
      </c>
      <c r="L9" s="64">
        <f>VLOOKUP(I9,DOB!$C:$P,14,FALSE)/K9%</f>
        <v>47.954545454545453</v>
      </c>
      <c r="M9" s="104"/>
      <c r="N9" s="7"/>
    </row>
    <row r="10" spans="1:14" ht="13.5" thickBot="1" x14ac:dyDescent="0.25">
      <c r="A10" s="4"/>
      <c r="C10" s="7" t="s">
        <v>130</v>
      </c>
      <c r="D10" s="28">
        <v>33</v>
      </c>
      <c r="E10" s="103">
        <v>3.30787037037037E-2</v>
      </c>
      <c r="F10" s="64">
        <f>VLOOKUP(C10,DOB!$C:$P,14,FALSE)/E10%</f>
        <v>63.610916724982516</v>
      </c>
      <c r="G10" s="104"/>
      <c r="H10" s="7"/>
      <c r="I10" s="10" t="s">
        <v>929</v>
      </c>
      <c r="J10" s="10">
        <v>33</v>
      </c>
      <c r="K10" s="68">
        <v>4.6180555555555558E-2</v>
      </c>
      <c r="L10" s="64" t="e">
        <f>VLOOKUP(I10,DOB!$C:$P,14,FALSE)/K10%</f>
        <v>#N/A</v>
      </c>
      <c r="M10" s="104"/>
      <c r="N10" s="7"/>
    </row>
    <row r="11" spans="1:14" ht="13.5" thickBot="1" x14ac:dyDescent="0.25">
      <c r="A11" s="4"/>
      <c r="C11" s="7" t="s">
        <v>102</v>
      </c>
      <c r="D11" s="3">
        <v>32</v>
      </c>
      <c r="E11" s="103">
        <v>3.4768518518518525E-2</v>
      </c>
      <c r="F11" s="64">
        <f>VLOOKUP(C11,DOB!$C:$P,14,FALSE)/E11%</f>
        <v>56.657789613848188</v>
      </c>
      <c r="G11" s="104"/>
      <c r="H11" s="7"/>
      <c r="I11" s="10" t="s">
        <v>218</v>
      </c>
      <c r="J11" s="10">
        <v>32</v>
      </c>
      <c r="K11" s="68">
        <v>4.6944444444444448E-2</v>
      </c>
      <c r="L11" s="64">
        <f>VLOOKUP(I11,DOB!$C:$P,14,FALSE)/K11%</f>
        <v>57.519723865877708</v>
      </c>
      <c r="M11" s="104"/>
      <c r="N11" s="7"/>
    </row>
    <row r="12" spans="1:14" ht="13.5" thickBot="1" x14ac:dyDescent="0.25">
      <c r="A12" s="4"/>
      <c r="C12" s="10" t="s">
        <v>113</v>
      </c>
      <c r="D12" s="28">
        <v>31</v>
      </c>
      <c r="E12" s="103">
        <v>3.6481481481481483E-2</v>
      </c>
      <c r="F12" s="64">
        <f>VLOOKUP(C12,DOB!$C:$P,14,FALSE)/E12%</f>
        <v>64.467005076142129</v>
      </c>
      <c r="G12" s="104"/>
      <c r="H12" s="7"/>
      <c r="I12" s="10" t="s">
        <v>916</v>
      </c>
      <c r="J12" s="10">
        <v>31</v>
      </c>
      <c r="K12" s="68">
        <v>5.6875000000000002E-2</v>
      </c>
      <c r="L12" s="64">
        <f>VLOOKUP(I12,DOB!$C:$P,14,FALSE)/K12%</f>
        <v>44.485144485144481</v>
      </c>
      <c r="M12" s="104"/>
      <c r="N12" s="7"/>
    </row>
    <row r="13" spans="1:14" ht="13.5" thickBot="1" x14ac:dyDescent="0.25">
      <c r="A13" s="4"/>
      <c r="C13" s="10" t="s">
        <v>133</v>
      </c>
      <c r="D13" s="3">
        <v>30</v>
      </c>
      <c r="E13" s="31">
        <v>4.3761574074074078E-2</v>
      </c>
      <c r="F13" s="64">
        <f>VLOOKUP(C13,DOB!$C:$P,14,FALSE)/E13%</f>
        <v>53.530811954509382</v>
      </c>
      <c r="G13" s="104"/>
      <c r="H13" s="7"/>
      <c r="I13" s="10" t="s">
        <v>917</v>
      </c>
      <c r="J13" s="10">
        <v>30</v>
      </c>
      <c r="K13" s="68">
        <v>6.0636574074074079E-2</v>
      </c>
      <c r="L13" s="64">
        <f>VLOOKUP(I13,DOB!$C:$P,14,FALSE)/K13%</f>
        <v>36.19011261691162</v>
      </c>
      <c r="M13" s="104"/>
      <c r="N13" s="7"/>
    </row>
    <row r="14" spans="1:14" ht="13.5" thickBot="1" x14ac:dyDescent="0.25">
      <c r="A14" s="4"/>
      <c r="C14" s="10" t="s">
        <v>13</v>
      </c>
      <c r="D14" s="28">
        <v>29</v>
      </c>
      <c r="E14" s="31">
        <v>5.5393518518518516E-2</v>
      </c>
      <c r="F14" s="64">
        <f>VLOOKUP(C14,DOB!$C:$P,14,FALSE)/E14%</f>
        <v>62.055996656916008</v>
      </c>
      <c r="G14" s="104"/>
      <c r="H14" s="7"/>
      <c r="I14" s="10" t="s">
        <v>918</v>
      </c>
      <c r="J14" s="10">
        <v>29</v>
      </c>
      <c r="K14" s="68">
        <v>6.1087962962962962E-2</v>
      </c>
      <c r="L14" s="64">
        <f>VLOOKUP(I14,DOB!$C:$P,14,FALSE)/K14%</f>
        <v>35.922697991663505</v>
      </c>
      <c r="M14" s="104"/>
      <c r="N14" s="7"/>
    </row>
    <row r="15" spans="1:14" ht="13.5" thickBot="1" x14ac:dyDescent="0.25">
      <c r="A15" s="4"/>
      <c r="C15" s="10"/>
      <c r="D15" s="3">
        <v>28</v>
      </c>
      <c r="E15" s="103"/>
      <c r="F15" s="64"/>
      <c r="G15" s="104"/>
      <c r="H15" s="7"/>
      <c r="I15" s="10" t="s">
        <v>920</v>
      </c>
      <c r="J15" s="10">
        <v>28</v>
      </c>
      <c r="K15" s="68">
        <v>6.1087962962962962E-2</v>
      </c>
      <c r="L15" s="64">
        <f>VLOOKUP(I15,DOB!$C:$P,14,FALSE)/K15%</f>
        <v>34.482758620689651</v>
      </c>
      <c r="M15" s="104"/>
      <c r="N15" s="7"/>
    </row>
    <row r="16" spans="1:14" ht="13.5" thickBot="1" x14ac:dyDescent="0.25">
      <c r="A16" s="4"/>
      <c r="C16" s="10"/>
      <c r="D16" s="28">
        <v>27</v>
      </c>
      <c r="E16" s="103"/>
      <c r="F16" s="64"/>
      <c r="G16" s="104"/>
      <c r="H16" s="7"/>
      <c r="J16" s="10">
        <v>27</v>
      </c>
      <c r="K16" s="68"/>
      <c r="L16" s="64"/>
      <c r="M16" s="104"/>
      <c r="N16" s="7"/>
    </row>
    <row r="17" spans="1:10" x14ac:dyDescent="0.2">
      <c r="A17" s="4"/>
      <c r="D17" s="3">
        <v>27</v>
      </c>
      <c r="F17" s="64"/>
      <c r="J17" s="10">
        <v>26</v>
      </c>
    </row>
    <row r="18" spans="1:10" x14ac:dyDescent="0.2">
      <c r="A18" s="4"/>
      <c r="D18" s="28">
        <v>26</v>
      </c>
      <c r="E18" s="69"/>
      <c r="F18" s="64"/>
      <c r="J18" s="10">
        <v>25</v>
      </c>
    </row>
    <row r="19" spans="1:10" x14ac:dyDescent="0.2">
      <c r="A19" s="4"/>
      <c r="D19" s="3">
        <v>25</v>
      </c>
      <c r="E19" s="68"/>
      <c r="F19" s="64"/>
      <c r="J19" s="10">
        <v>24</v>
      </c>
    </row>
    <row r="20" spans="1:10" x14ac:dyDescent="0.2">
      <c r="A20" s="4"/>
      <c r="D20" s="28">
        <v>24</v>
      </c>
      <c r="E20" s="28"/>
      <c r="F20" s="28"/>
      <c r="J20" s="10">
        <v>23</v>
      </c>
    </row>
    <row r="21" spans="1:10" x14ac:dyDescent="0.2">
      <c r="A21" s="4"/>
      <c r="D21" s="3">
        <v>23</v>
      </c>
      <c r="J21" s="10">
        <v>22</v>
      </c>
    </row>
    <row r="22" spans="1:10" x14ac:dyDescent="0.2">
      <c r="A22" s="4"/>
      <c r="D22" s="28">
        <v>22</v>
      </c>
      <c r="E22" s="28"/>
      <c r="F22" s="28"/>
      <c r="J22" s="10">
        <v>21</v>
      </c>
    </row>
    <row r="23" spans="1:10" ht="13.5" x14ac:dyDescent="0.2">
      <c r="A23" s="4"/>
      <c r="D23" s="3">
        <v>21</v>
      </c>
      <c r="I23" s="24"/>
      <c r="J23" s="10">
        <v>20</v>
      </c>
    </row>
    <row r="24" spans="1:10" x14ac:dyDescent="0.2">
      <c r="D24" s="28">
        <v>20</v>
      </c>
      <c r="E24" s="28"/>
      <c r="F24" s="28"/>
      <c r="J24" s="10">
        <v>19</v>
      </c>
    </row>
    <row r="25" spans="1:10" x14ac:dyDescent="0.2">
      <c r="D25" s="3">
        <v>19</v>
      </c>
      <c r="J25" s="10">
        <v>18</v>
      </c>
    </row>
    <row r="26" spans="1:10" x14ac:dyDescent="0.2">
      <c r="D26" s="28">
        <v>18</v>
      </c>
      <c r="E26" s="28"/>
      <c r="F26" s="28"/>
      <c r="J26" s="10">
        <v>17</v>
      </c>
    </row>
    <row r="27" spans="1:10" x14ac:dyDescent="0.2">
      <c r="D27" s="3">
        <v>17</v>
      </c>
      <c r="J27" s="10">
        <v>16</v>
      </c>
    </row>
    <row r="28" spans="1:10" x14ac:dyDescent="0.2">
      <c r="D28" s="28">
        <v>16</v>
      </c>
      <c r="E28" s="28"/>
      <c r="F28" s="28"/>
      <c r="J28" s="10">
        <v>15</v>
      </c>
    </row>
    <row r="29" spans="1:10" x14ac:dyDescent="0.2">
      <c r="D29" s="3">
        <v>15</v>
      </c>
      <c r="J29" s="10">
        <v>14</v>
      </c>
    </row>
    <row r="30" spans="1:10" x14ac:dyDescent="0.2">
      <c r="D30" s="28">
        <v>14</v>
      </c>
      <c r="E30" s="28"/>
      <c r="F30" s="28"/>
      <c r="J30" s="10">
        <v>13</v>
      </c>
    </row>
    <row r="31" spans="1:10" x14ac:dyDescent="0.2">
      <c r="D31" s="3">
        <v>13</v>
      </c>
      <c r="J31" s="10">
        <v>12</v>
      </c>
    </row>
    <row r="32" spans="1:10" x14ac:dyDescent="0.2">
      <c r="D32" s="28">
        <v>12</v>
      </c>
      <c r="E32" s="28"/>
      <c r="F32" s="28"/>
      <c r="J32" s="10">
        <v>11</v>
      </c>
    </row>
    <row r="33" spans="3:10" x14ac:dyDescent="0.2">
      <c r="D33" s="3">
        <v>11</v>
      </c>
      <c r="J33" s="10">
        <v>10</v>
      </c>
    </row>
    <row r="34" spans="3:10" x14ac:dyDescent="0.2">
      <c r="D34" s="28">
        <v>10</v>
      </c>
      <c r="E34" s="28"/>
      <c r="F34" s="28"/>
      <c r="J34" s="10">
        <v>9</v>
      </c>
    </row>
    <row r="35" spans="3:10" x14ac:dyDescent="0.2">
      <c r="D35" s="3">
        <v>9</v>
      </c>
      <c r="J35" s="10">
        <v>8</v>
      </c>
    </row>
    <row r="36" spans="3:10" x14ac:dyDescent="0.2">
      <c r="D36" s="28">
        <v>8</v>
      </c>
      <c r="E36" s="28"/>
      <c r="F36" s="28"/>
      <c r="J36" s="10">
        <v>7</v>
      </c>
    </row>
    <row r="37" spans="3:10" x14ac:dyDescent="0.2">
      <c r="D37" s="3">
        <v>7</v>
      </c>
      <c r="J37" s="10">
        <v>6</v>
      </c>
    </row>
    <row r="38" spans="3:10" x14ac:dyDescent="0.2">
      <c r="D38" s="28">
        <v>6</v>
      </c>
      <c r="E38" s="28"/>
      <c r="F38" s="28"/>
      <c r="J38" s="10">
        <v>5</v>
      </c>
    </row>
    <row r="39" spans="3:10" x14ac:dyDescent="0.2">
      <c r="D39" s="3">
        <v>5</v>
      </c>
      <c r="J39" s="10">
        <v>4</v>
      </c>
    </row>
    <row r="40" spans="3:10" x14ac:dyDescent="0.2">
      <c r="D40" s="28">
        <v>4</v>
      </c>
      <c r="E40" s="28"/>
      <c r="F40" s="28"/>
      <c r="J40" s="10">
        <v>3</v>
      </c>
    </row>
    <row r="41" spans="3:10" x14ac:dyDescent="0.2">
      <c r="D41" s="3">
        <v>3</v>
      </c>
      <c r="J41" s="10">
        <v>2</v>
      </c>
    </row>
    <row r="42" spans="3:10" x14ac:dyDescent="0.2">
      <c r="D42" s="28">
        <v>2</v>
      </c>
      <c r="E42" s="28"/>
      <c r="F42" s="28"/>
      <c r="J42" s="10">
        <v>1</v>
      </c>
    </row>
    <row r="43" spans="3:10" x14ac:dyDescent="0.2">
      <c r="D43" s="3">
        <v>1</v>
      </c>
    </row>
    <row r="44" spans="3:10" x14ac:dyDescent="0.2">
      <c r="D44" s="8"/>
      <c r="E44" s="8"/>
      <c r="F44" s="8"/>
      <c r="I44" s="8">
        <f>COUNTA(I3:I43)</f>
        <v>13</v>
      </c>
      <c r="J44" s="8"/>
    </row>
    <row r="45" spans="3:10" x14ac:dyDescent="0.2">
      <c r="C45" s="8">
        <f>COUNTA(C3:C44)</f>
        <v>12</v>
      </c>
      <c r="D45" s="8"/>
      <c r="E45" s="8"/>
      <c r="F45" s="8"/>
    </row>
    <row r="46" spans="3:10" x14ac:dyDescent="0.2">
      <c r="D46" s="8"/>
      <c r="E46" s="8"/>
      <c r="F46" s="8"/>
    </row>
    <row r="47" spans="3:10" x14ac:dyDescent="0.2">
      <c r="D47" s="8"/>
      <c r="E47" s="8"/>
      <c r="F47" s="8"/>
    </row>
    <row r="48" spans="3:10" x14ac:dyDescent="0.2">
      <c r="D48" s="8"/>
      <c r="E48" s="8"/>
      <c r="F48" s="8"/>
    </row>
    <row r="49" spans="4:6" x14ac:dyDescent="0.2">
      <c r="D49" s="8"/>
      <c r="E49" s="8"/>
      <c r="F49" s="8"/>
    </row>
    <row r="50" spans="4:6" x14ac:dyDescent="0.2">
      <c r="D50" s="8"/>
      <c r="E50" s="8"/>
      <c r="F50" s="8"/>
    </row>
    <row r="51" spans="4:6" x14ac:dyDescent="0.2">
      <c r="D51" s="8"/>
      <c r="E51" s="8"/>
      <c r="F51" s="8"/>
    </row>
    <row r="52" spans="4:6" x14ac:dyDescent="0.2">
      <c r="D52" s="8"/>
      <c r="E52" s="8"/>
      <c r="F52" s="8"/>
    </row>
    <row r="53" spans="4:6" x14ac:dyDescent="0.2">
      <c r="D53" s="8"/>
      <c r="E53" s="8"/>
      <c r="F53" s="8"/>
    </row>
    <row r="54" spans="4:6" x14ac:dyDescent="0.2">
      <c r="D54" s="8"/>
      <c r="E54" s="8"/>
      <c r="F54" s="8"/>
    </row>
    <row r="55" spans="4:6" x14ac:dyDescent="0.2">
      <c r="D55" s="8"/>
      <c r="E55" s="8"/>
      <c r="F55" s="8"/>
    </row>
    <row r="56" spans="4:6" x14ac:dyDescent="0.2">
      <c r="D56" s="8"/>
      <c r="E56" s="8"/>
      <c r="F56" s="8"/>
    </row>
    <row r="57" spans="4:6" x14ac:dyDescent="0.2">
      <c r="D57" s="8"/>
      <c r="E57" s="8"/>
      <c r="F57" s="8"/>
    </row>
    <row r="58" spans="4:6" x14ac:dyDescent="0.2">
      <c r="D58" s="8"/>
      <c r="E58" s="8"/>
      <c r="F58" s="8"/>
    </row>
    <row r="59" spans="4:6" x14ac:dyDescent="0.2">
      <c r="D59" s="8"/>
      <c r="E59" s="8"/>
      <c r="F59" s="8"/>
    </row>
    <row r="60" spans="4:6" x14ac:dyDescent="0.2">
      <c r="D60" s="8"/>
      <c r="E60" s="8"/>
      <c r="F60" s="8"/>
    </row>
    <row r="61" spans="4:6" x14ac:dyDescent="0.2">
      <c r="D61" s="8"/>
      <c r="E61" s="8"/>
      <c r="F61" s="8"/>
    </row>
    <row r="62" spans="4:6" x14ac:dyDescent="0.2">
      <c r="D62" s="8"/>
      <c r="E62" s="8"/>
      <c r="F62" s="8"/>
    </row>
    <row r="63" spans="4:6" x14ac:dyDescent="0.2">
      <c r="D63" s="8"/>
      <c r="E63" s="8"/>
      <c r="F63" s="8"/>
    </row>
    <row r="64" spans="4:6" x14ac:dyDescent="0.2">
      <c r="D64" s="8"/>
      <c r="E64" s="8"/>
      <c r="F64" s="8"/>
    </row>
    <row r="65" spans="4:6" x14ac:dyDescent="0.2">
      <c r="D65" s="8"/>
      <c r="E65" s="8"/>
      <c r="F65" s="8"/>
    </row>
    <row r="66" spans="4:6" x14ac:dyDescent="0.2">
      <c r="D66" s="8"/>
      <c r="E66" s="8"/>
      <c r="F66" s="8"/>
    </row>
    <row r="67" spans="4:6" x14ac:dyDescent="0.2">
      <c r="D67" s="8"/>
      <c r="E67" s="8"/>
      <c r="F67" s="8"/>
    </row>
    <row r="68" spans="4:6" x14ac:dyDescent="0.2">
      <c r="D68" s="8"/>
      <c r="E68" s="8"/>
      <c r="F68" s="8"/>
    </row>
    <row r="69" spans="4:6" x14ac:dyDescent="0.2">
      <c r="D69" s="8"/>
      <c r="E69" s="8"/>
      <c r="F69" s="8"/>
    </row>
    <row r="70" spans="4:6" x14ac:dyDescent="0.2">
      <c r="D70" s="8"/>
      <c r="E70" s="8"/>
      <c r="F70" s="8"/>
    </row>
    <row r="71" spans="4:6" x14ac:dyDescent="0.2">
      <c r="D71" s="8"/>
      <c r="E71" s="8"/>
      <c r="F71" s="8"/>
    </row>
    <row r="72" spans="4:6" x14ac:dyDescent="0.2">
      <c r="D72" s="8"/>
      <c r="E72" s="8"/>
      <c r="F72" s="8"/>
    </row>
    <row r="73" spans="4:6" x14ac:dyDescent="0.2">
      <c r="D73" s="8"/>
      <c r="E73" s="8"/>
      <c r="F73" s="8"/>
    </row>
    <row r="74" spans="4:6" x14ac:dyDescent="0.2">
      <c r="D74" s="8"/>
      <c r="E74" s="8"/>
      <c r="F74" s="8"/>
    </row>
    <row r="75" spans="4:6" x14ac:dyDescent="0.2">
      <c r="D75" s="8"/>
      <c r="E75" s="8"/>
      <c r="F75" s="8"/>
    </row>
    <row r="76" spans="4:6" x14ac:dyDescent="0.2">
      <c r="D76" s="8"/>
      <c r="E76" s="8"/>
      <c r="F76" s="8"/>
    </row>
    <row r="77" spans="4:6" x14ac:dyDescent="0.2">
      <c r="D77" s="8"/>
      <c r="E77" s="8"/>
      <c r="F77" s="8"/>
    </row>
    <row r="78" spans="4:6" x14ac:dyDescent="0.2">
      <c r="D78" s="8"/>
      <c r="E78" s="8"/>
      <c r="F78" s="8"/>
    </row>
    <row r="79" spans="4:6" x14ac:dyDescent="0.2">
      <c r="D79" s="8"/>
      <c r="E79" s="8"/>
      <c r="F79" s="8"/>
    </row>
    <row r="80" spans="4:6" x14ac:dyDescent="0.2">
      <c r="D80" s="8"/>
      <c r="E80" s="8"/>
      <c r="F80" s="8"/>
    </row>
    <row r="81" spans="4:6" x14ac:dyDescent="0.2">
      <c r="D81" s="8"/>
      <c r="E81" s="8"/>
      <c r="F81" s="8"/>
    </row>
    <row r="82" spans="4:6" x14ac:dyDescent="0.2">
      <c r="D82" s="8"/>
      <c r="E82" s="8"/>
      <c r="F82" s="8"/>
    </row>
    <row r="83" spans="4:6" x14ac:dyDescent="0.2">
      <c r="D83" s="8"/>
      <c r="E83" s="8"/>
      <c r="F83" s="8"/>
    </row>
    <row r="84" spans="4:6" x14ac:dyDescent="0.2">
      <c r="D84" s="8"/>
      <c r="E84" s="8"/>
      <c r="F84" s="8"/>
    </row>
    <row r="85" spans="4:6" x14ac:dyDescent="0.2">
      <c r="D85" s="8"/>
      <c r="E85" s="8"/>
      <c r="F85" s="8"/>
    </row>
    <row r="86" spans="4:6" x14ac:dyDescent="0.2">
      <c r="D86" s="8"/>
      <c r="E86" s="8"/>
      <c r="F86" s="8"/>
    </row>
    <row r="87" spans="4:6" x14ac:dyDescent="0.2">
      <c r="D87" s="8"/>
      <c r="E87" s="8"/>
      <c r="F87" s="8"/>
    </row>
    <row r="88" spans="4:6" x14ac:dyDescent="0.2">
      <c r="D88" s="8"/>
      <c r="E88" s="8"/>
      <c r="F88" s="8"/>
    </row>
    <row r="89" spans="4:6" x14ac:dyDescent="0.2">
      <c r="D89" s="8"/>
      <c r="E89" s="8"/>
      <c r="F89" s="8"/>
    </row>
    <row r="90" spans="4:6" x14ac:dyDescent="0.2">
      <c r="D90" s="8"/>
      <c r="E90" s="8"/>
      <c r="F90" s="8"/>
    </row>
    <row r="91" spans="4:6" x14ac:dyDescent="0.2">
      <c r="D91" s="8"/>
      <c r="E91" s="8"/>
      <c r="F91" s="8"/>
    </row>
    <row r="92" spans="4:6" x14ac:dyDescent="0.2">
      <c r="D92" s="8"/>
      <c r="E92" s="8"/>
      <c r="F92" s="8"/>
    </row>
    <row r="93" spans="4:6" x14ac:dyDescent="0.2">
      <c r="D93" s="8"/>
      <c r="E93" s="8"/>
      <c r="F93" s="8"/>
    </row>
    <row r="94" spans="4:6" x14ac:dyDescent="0.2">
      <c r="D94" s="8"/>
      <c r="E94" s="8"/>
      <c r="F94" s="8"/>
    </row>
    <row r="95" spans="4:6" x14ac:dyDescent="0.2">
      <c r="D95" s="8"/>
      <c r="E95" s="8"/>
      <c r="F95" s="8"/>
    </row>
    <row r="96" spans="4:6" x14ac:dyDescent="0.2">
      <c r="D96" s="8"/>
      <c r="E96" s="8"/>
      <c r="F96" s="8"/>
    </row>
    <row r="97" spans="4:6" x14ac:dyDescent="0.2">
      <c r="D97" s="8"/>
      <c r="E97" s="8"/>
      <c r="F97" s="8"/>
    </row>
    <row r="98" spans="4:6" x14ac:dyDescent="0.2">
      <c r="D98" s="8"/>
      <c r="E98" s="8"/>
      <c r="F98" s="8"/>
    </row>
    <row r="99" spans="4:6" x14ac:dyDescent="0.2">
      <c r="D99" s="8"/>
      <c r="E99" s="8"/>
      <c r="F99" s="8"/>
    </row>
    <row r="100" spans="4:6" x14ac:dyDescent="0.2">
      <c r="D100" s="8"/>
      <c r="E100" s="8"/>
      <c r="F100" s="8"/>
    </row>
    <row r="101" spans="4:6" x14ac:dyDescent="0.2">
      <c r="D101" s="8"/>
      <c r="E101" s="8"/>
      <c r="F101" s="8"/>
    </row>
    <row r="102" spans="4:6" x14ac:dyDescent="0.2">
      <c r="D102" s="8"/>
      <c r="E102" s="8"/>
      <c r="F102" s="8"/>
    </row>
    <row r="103" spans="4:6" x14ac:dyDescent="0.2">
      <c r="D103" s="8"/>
      <c r="E103" s="8"/>
      <c r="F103" s="8"/>
    </row>
    <row r="104" spans="4:6" x14ac:dyDescent="0.2">
      <c r="D104" s="8"/>
      <c r="E104" s="8"/>
      <c r="F104" s="8"/>
    </row>
    <row r="105" spans="4:6" x14ac:dyDescent="0.2">
      <c r="D105" s="8"/>
      <c r="E105" s="8"/>
      <c r="F105" s="8"/>
    </row>
    <row r="106" spans="4:6" x14ac:dyDescent="0.2">
      <c r="D106" s="8"/>
      <c r="E106" s="8"/>
      <c r="F106" s="8"/>
    </row>
    <row r="107" spans="4:6" x14ac:dyDescent="0.2">
      <c r="D107" s="8"/>
      <c r="E107" s="8"/>
      <c r="F107" s="8"/>
    </row>
    <row r="108" spans="4:6" x14ac:dyDescent="0.2">
      <c r="D108" s="8"/>
      <c r="E108" s="8"/>
      <c r="F108" s="8"/>
    </row>
    <row r="109" spans="4:6" x14ac:dyDescent="0.2">
      <c r="D109" s="8"/>
      <c r="E109" s="8"/>
      <c r="F109" s="8"/>
    </row>
    <row r="110" spans="4:6" x14ac:dyDescent="0.2">
      <c r="D110" s="8"/>
      <c r="E110" s="8"/>
      <c r="F110" s="8"/>
    </row>
    <row r="111" spans="4:6" x14ac:dyDescent="0.2">
      <c r="D111" s="8"/>
      <c r="E111" s="8"/>
      <c r="F111" s="8"/>
    </row>
    <row r="112" spans="4:6" x14ac:dyDescent="0.2">
      <c r="D112" s="8"/>
      <c r="E112" s="8"/>
      <c r="F112" s="8"/>
    </row>
    <row r="113" spans="4:6" x14ac:dyDescent="0.2">
      <c r="D113" s="8"/>
      <c r="E113" s="8"/>
      <c r="F113" s="8"/>
    </row>
    <row r="114" spans="4:6" x14ac:dyDescent="0.2">
      <c r="D114" s="8"/>
      <c r="E114" s="8"/>
      <c r="F114" s="8"/>
    </row>
    <row r="115" spans="4:6" x14ac:dyDescent="0.2">
      <c r="D115" s="8"/>
      <c r="E115" s="8"/>
      <c r="F115" s="8"/>
    </row>
    <row r="116" spans="4:6" x14ac:dyDescent="0.2">
      <c r="D116" s="8"/>
      <c r="E116" s="8"/>
      <c r="F116" s="8"/>
    </row>
    <row r="117" spans="4:6" x14ac:dyDescent="0.2">
      <c r="D117" s="8"/>
      <c r="E117" s="8"/>
      <c r="F117" s="8"/>
    </row>
    <row r="118" spans="4:6" x14ac:dyDescent="0.2">
      <c r="D118" s="8"/>
      <c r="E118" s="8"/>
      <c r="F118" s="8"/>
    </row>
    <row r="119" spans="4:6" x14ac:dyDescent="0.2">
      <c r="D119" s="8"/>
      <c r="E119" s="8"/>
      <c r="F119" s="8"/>
    </row>
    <row r="120" spans="4:6" x14ac:dyDescent="0.2">
      <c r="D120" s="8"/>
      <c r="E120" s="8"/>
      <c r="F120" s="8"/>
    </row>
    <row r="121" spans="4:6" x14ac:dyDescent="0.2">
      <c r="D121" s="8"/>
      <c r="E121" s="8"/>
      <c r="F121" s="8"/>
    </row>
    <row r="122" spans="4:6" x14ac:dyDescent="0.2">
      <c r="D122" s="8"/>
      <c r="E122" s="8"/>
      <c r="F122" s="8"/>
    </row>
    <row r="123" spans="4:6" x14ac:dyDescent="0.2">
      <c r="D123" s="8"/>
      <c r="E123" s="8"/>
      <c r="F123" s="8"/>
    </row>
    <row r="124" spans="4:6" x14ac:dyDescent="0.2">
      <c r="D124" s="8"/>
      <c r="E124" s="8"/>
      <c r="F124" s="8"/>
    </row>
    <row r="125" spans="4:6" x14ac:dyDescent="0.2">
      <c r="D125" s="8"/>
      <c r="E125" s="8"/>
      <c r="F125" s="8"/>
    </row>
    <row r="126" spans="4:6" x14ac:dyDescent="0.2">
      <c r="D126" s="8"/>
      <c r="E126" s="8"/>
      <c r="F126" s="8"/>
    </row>
    <row r="127" spans="4:6" x14ac:dyDescent="0.2">
      <c r="D127" s="8"/>
      <c r="E127" s="8"/>
      <c r="F127" s="8"/>
    </row>
    <row r="128" spans="4:6" x14ac:dyDescent="0.2">
      <c r="D128" s="8"/>
      <c r="E128" s="8"/>
      <c r="F128" s="8"/>
    </row>
    <row r="129" spans="4:6" x14ac:dyDescent="0.2">
      <c r="D129" s="8"/>
      <c r="E129" s="8"/>
      <c r="F129" s="8"/>
    </row>
    <row r="130" spans="4:6" x14ac:dyDescent="0.2">
      <c r="D130" s="8"/>
      <c r="E130" s="8"/>
      <c r="F130" s="8"/>
    </row>
    <row r="131" spans="4:6" x14ac:dyDescent="0.2">
      <c r="D131" s="8"/>
      <c r="E131" s="8"/>
      <c r="F131" s="8"/>
    </row>
    <row r="132" spans="4:6" x14ac:dyDescent="0.2">
      <c r="D132" s="8"/>
      <c r="E132" s="8"/>
      <c r="F132" s="8"/>
    </row>
    <row r="133" spans="4:6" x14ac:dyDescent="0.2">
      <c r="D133" s="8"/>
      <c r="E133" s="8"/>
      <c r="F133" s="8"/>
    </row>
    <row r="134" spans="4:6" x14ac:dyDescent="0.2">
      <c r="D134" s="8"/>
      <c r="E134" s="8"/>
      <c r="F134" s="8"/>
    </row>
    <row r="135" spans="4:6" x14ac:dyDescent="0.2">
      <c r="D135" s="8"/>
      <c r="E135" s="8"/>
      <c r="F135" s="8"/>
    </row>
    <row r="136" spans="4:6" x14ac:dyDescent="0.2">
      <c r="D136" s="8"/>
      <c r="E136" s="8"/>
      <c r="F136" s="8"/>
    </row>
    <row r="137" spans="4:6" x14ac:dyDescent="0.2">
      <c r="D137" s="8"/>
      <c r="E137" s="8"/>
      <c r="F137" s="8"/>
    </row>
    <row r="138" spans="4:6" x14ac:dyDescent="0.2">
      <c r="D138" s="8"/>
      <c r="E138" s="8"/>
      <c r="F138" s="8"/>
    </row>
    <row r="139" spans="4:6" x14ac:dyDescent="0.2">
      <c r="D139" s="8"/>
      <c r="E139" s="8"/>
      <c r="F139" s="8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3"/>
  <sheetViews>
    <sheetView topLeftCell="A146" workbookViewId="0">
      <selection activeCell="A150" sqref="A150"/>
    </sheetView>
  </sheetViews>
  <sheetFormatPr defaultColWidth="11.42578125" defaultRowHeight="12.75" x14ac:dyDescent="0.2"/>
  <cols>
    <col min="4" max="4" width="2.42578125" bestFit="1" customWidth="1"/>
    <col min="7" max="7" width="13.28515625" bestFit="1" customWidth="1"/>
    <col min="8" max="8" width="13.28515625" customWidth="1"/>
  </cols>
  <sheetData>
    <row r="1" spans="1:30" x14ac:dyDescent="0.2">
      <c r="G1" s="63">
        <v>42393</v>
      </c>
      <c r="H1" s="63"/>
      <c r="I1" s="63">
        <v>42407</v>
      </c>
      <c r="K1" s="63">
        <v>42449</v>
      </c>
      <c r="M1" s="65">
        <v>42469</v>
      </c>
      <c r="O1" s="63">
        <v>42512</v>
      </c>
      <c r="Q1" s="63">
        <v>42533</v>
      </c>
      <c r="S1" s="63">
        <v>42561</v>
      </c>
      <c r="U1" s="63">
        <v>42581</v>
      </c>
      <c r="W1" s="63">
        <v>42512</v>
      </c>
      <c r="Y1" s="63">
        <v>42512</v>
      </c>
      <c r="AA1" s="63">
        <v>42512</v>
      </c>
      <c r="AC1" s="63">
        <v>42512</v>
      </c>
    </row>
    <row r="2" spans="1:30" x14ac:dyDescent="0.2">
      <c r="G2" s="1" t="s">
        <v>830</v>
      </c>
      <c r="H2" s="1"/>
      <c r="I2" s="65" t="s">
        <v>831</v>
      </c>
      <c r="K2" s="1" t="s">
        <v>876</v>
      </c>
      <c r="L2" s="1"/>
      <c r="M2" s="65" t="s">
        <v>921</v>
      </c>
      <c r="O2" s="1" t="s">
        <v>877</v>
      </c>
      <c r="P2" s="1"/>
      <c r="Q2" s="65" t="s">
        <v>922</v>
      </c>
      <c r="S2" s="1" t="s">
        <v>923</v>
      </c>
      <c r="T2" s="1"/>
      <c r="U2" s="65" t="s">
        <v>924</v>
      </c>
      <c r="W2" s="1" t="s">
        <v>925</v>
      </c>
      <c r="X2" s="1"/>
      <c r="Y2" s="65" t="s">
        <v>926</v>
      </c>
      <c r="AA2" s="1" t="s">
        <v>927</v>
      </c>
      <c r="AB2" s="1"/>
      <c r="AC2" s="65" t="s">
        <v>928</v>
      </c>
    </row>
    <row r="3" spans="1:30" x14ac:dyDescent="0.2">
      <c r="A3" s="60" t="s">
        <v>352</v>
      </c>
      <c r="B3" s="60" t="s">
        <v>829</v>
      </c>
      <c r="C3" s="60" t="str">
        <f>CONCATENATE(A3," ",B3)</f>
        <v>Andrew Ackrill</v>
      </c>
      <c r="D3" s="70" t="s">
        <v>873</v>
      </c>
      <c r="E3" s="65">
        <v>23418</v>
      </c>
      <c r="F3" s="62" t="s">
        <v>828</v>
      </c>
      <c r="G3" s="66">
        <f t="shared" ref="G3:G25" si="0">INT((G$1-E3)/365.25)</f>
        <v>51</v>
      </c>
      <c r="H3" s="31">
        <f>IF($D3="m",VLOOKUP(G3,AgeStdHMS!$A:$L,10,FALSE),VLOOKUP(G3,'AgeStdHMS W'!$A:$L,10,FALSE))</f>
        <v>3.4490740740740738E-2</v>
      </c>
      <c r="I3" s="66">
        <f>INT((I$1-$E3)/365.25)</f>
        <v>51</v>
      </c>
      <c r="J3" s="31">
        <f>IF($D3="m",VLOOKUP(I3,AgeStdHMS!$A:$L,12,FALSE),VLOOKUP(I3,'AgeStdHMS W'!$A:$L,12,FALSE))</f>
        <v>4.5636574074074072E-2</v>
      </c>
      <c r="K3" s="66">
        <f>INT((K$1-$E3)/365.25)</f>
        <v>52</v>
      </c>
      <c r="L3" s="31">
        <f>IF($D3="m",VLOOKUP(K3,AgeStdHMS!$A:$L,12,FALSE),VLOOKUP(K3,'AgeStdHMS W'!$A:$L,12,FALSE))</f>
        <v>4.6041666666666668E-2</v>
      </c>
      <c r="M3" s="66">
        <f>INT((M$1-$E3)/365.25)</f>
        <v>52</v>
      </c>
      <c r="N3" s="31">
        <f>IF($D3="m",VLOOKUP(M3,AgeStdHMS!$A:$L,2,FALSE),VLOOKUP(M3,'AgeStdHMS W'!$A:$L,2,FALSE))</f>
        <v>1.0405092592592593E-2</v>
      </c>
      <c r="O3" s="66">
        <f>INT((O$1-$E3)/365.25)</f>
        <v>52</v>
      </c>
      <c r="P3" s="31">
        <f>IF($D3="m",VLOOKUP(O3,AgeStdHMS!$A:$L,7,FALSE),VLOOKUP(O3,'AgeStdHMS W'!$A:$L,7,FALSE))</f>
        <v>2.1215277777777777E-2</v>
      </c>
      <c r="Q3" s="66">
        <f>INT((Q$1-$E3)/365.25)</f>
        <v>52</v>
      </c>
      <c r="R3" s="31">
        <f>IF($D3="m",VLOOKUP(Q3,AgeStdHMS!$A:$L,7,FALSE),VLOOKUP(Q3,'AgeStdHMS W'!$A:$L,7,FALSE))</f>
        <v>2.1215277777777777E-2</v>
      </c>
      <c r="S3" s="66">
        <f>INT((S$1-$E3)/365.25)</f>
        <v>52</v>
      </c>
      <c r="T3" s="31">
        <f>IF($D3="m",VLOOKUP(S3,AgeStdHMS!$A:$L,7,FALSE),VLOOKUP(S3,'AgeStdHMS W'!$A:$L,7,FALSE))</f>
        <v>2.1215277777777777E-2</v>
      </c>
      <c r="U3" s="66">
        <f>INT((U$1-$E3)/365.25)</f>
        <v>52</v>
      </c>
      <c r="V3" s="31">
        <f>IF($D3="m",VLOOKUP(U3,AgeStdHMS!$A:$L,7,FALSE),VLOOKUP(U3,'AgeStdHMS W'!$A:$L,7,FALSE))</f>
        <v>2.1215277777777777E-2</v>
      </c>
      <c r="W3" s="66">
        <f>INT((W$1-$E3)/365.25)</f>
        <v>52</v>
      </c>
      <c r="X3" s="31">
        <f>IF($D3="m",VLOOKUP(W3,AgeStdHMS!$A:$L,7,FALSE),VLOOKUP(W3,'AgeStdHMS W'!$A:$L,7,FALSE))</f>
        <v>2.1215277777777777E-2</v>
      </c>
      <c r="Y3" s="66">
        <f>INT((Y$1-$E3)/365.25)</f>
        <v>52</v>
      </c>
      <c r="Z3" s="31">
        <f>IF($D3="m",VLOOKUP(Y3,AgeStdHMS!$A:$L,7,FALSE),VLOOKUP(Y3,'AgeStdHMS W'!$A:$L,7,FALSE))</f>
        <v>2.1215277777777777E-2</v>
      </c>
      <c r="AA3" s="66">
        <f>INT((AA$1-$E3)/365.25)</f>
        <v>52</v>
      </c>
      <c r="AB3" s="31">
        <f>IF($D3="m",VLOOKUP(AA3,AgeStdHMS!$A:$L,7,FALSE),VLOOKUP(AA3,'AgeStdHMS W'!$A:$L,7,FALSE))</f>
        <v>2.1215277777777777E-2</v>
      </c>
      <c r="AC3" s="66">
        <f>INT((AC$1-$E3)/365.25)</f>
        <v>52</v>
      </c>
      <c r="AD3" s="31">
        <f>IF($D3="m",VLOOKUP(AC3,AgeStdHMS!$A:$L,7,FALSE),VLOOKUP(AC3,'AgeStdHMS W'!$A:$L,7,FALSE))</f>
        <v>2.1215277777777777E-2</v>
      </c>
    </row>
    <row r="4" spans="1:30" x14ac:dyDescent="0.2">
      <c r="A4" s="60" t="s">
        <v>827</v>
      </c>
      <c r="B4" s="60" t="s">
        <v>363</v>
      </c>
      <c r="C4" s="60" t="str">
        <f t="shared" ref="C4:C68" si="1">CONCATENATE(A4," ",B4)</f>
        <v>Farah Adam</v>
      </c>
      <c r="D4" s="70" t="s">
        <v>874</v>
      </c>
      <c r="E4" s="63">
        <v>29534</v>
      </c>
      <c r="F4" s="62" t="s">
        <v>826</v>
      </c>
      <c r="G4" s="66">
        <f t="shared" si="0"/>
        <v>35</v>
      </c>
      <c r="H4" s="31">
        <f>IF(D4="m",VLOOKUP(G4,AgeStdHMS!$A:$L,10,FALSE),VLOOKUP(G4,'AgeStdHMS W'!A:L,10,FALSE))</f>
        <v>3.4618055555555555E-2</v>
      </c>
      <c r="I4" s="66">
        <f t="shared" ref="I4:I68" si="2">INT((I$1-$E4)/365.25)</f>
        <v>35</v>
      </c>
      <c r="J4" s="31">
        <f>IF($D4="m",VLOOKUP(I4,AgeStdHMS!$A:$L,12,FALSE),VLOOKUP(I4,'AgeStdHMS W'!$A:$L,12,FALSE))</f>
        <v>4.5729166666666668E-2</v>
      </c>
      <c r="K4" s="66">
        <f t="shared" ref="K4:K67" si="3">INT((K$1-$E4)/365.25)</f>
        <v>35</v>
      </c>
      <c r="L4" s="31">
        <f>IF($D4="m",VLOOKUP(K4,AgeStdHMS!$A:$L,12,FALSE),VLOOKUP(K4,'AgeStdHMS W'!$A:$L,12,FALSE))</f>
        <v>4.5729166666666668E-2</v>
      </c>
      <c r="M4" s="66">
        <f t="shared" ref="M4:M67" si="4">INT((M$1-$E4)/365.25)</f>
        <v>35</v>
      </c>
      <c r="N4" s="31">
        <f>IF($D4="m",VLOOKUP(M4,AgeStdHMS!$A:$L,2,FALSE),VLOOKUP(M4,'AgeStdHMS W'!$A:$L,2,FALSE))</f>
        <v>1.0324074074074074E-2</v>
      </c>
      <c r="O4" s="66">
        <f t="shared" ref="O4:U67" si="5">INT((O$1-$E4)/365.25)</f>
        <v>35</v>
      </c>
      <c r="P4" s="31">
        <f>IF($D4="m",VLOOKUP(O4,AgeStdHMS!$A:$L,7,FALSE),VLOOKUP(O4,'AgeStdHMS W'!$A:$L,7,FALSE))</f>
        <v>2.1215277777777777E-2</v>
      </c>
      <c r="Q4" s="66">
        <f t="shared" si="5"/>
        <v>35</v>
      </c>
      <c r="R4" s="31">
        <f>IF($D4="m",VLOOKUP(Q4,AgeStdHMS!$A:$L,7,FALSE),VLOOKUP(Q4,'AgeStdHMS W'!$A:$L,7,FALSE))</f>
        <v>2.1215277777777777E-2</v>
      </c>
      <c r="S4" s="66">
        <f t="shared" si="5"/>
        <v>35</v>
      </c>
      <c r="T4" s="31">
        <f>IF($D4="m",VLOOKUP(S4,AgeStdHMS!$A:$L,7,FALSE),VLOOKUP(S4,'AgeStdHMS W'!$A:$L,7,FALSE))</f>
        <v>2.1215277777777777E-2</v>
      </c>
      <c r="U4" s="66">
        <f t="shared" si="5"/>
        <v>35</v>
      </c>
      <c r="V4" s="31">
        <f>IF($D4="m",VLOOKUP(U4,AgeStdHMS!$A:$L,7,FALSE),VLOOKUP(U4,'AgeStdHMS W'!$A:$L,7,FALSE))</f>
        <v>2.1215277777777777E-2</v>
      </c>
      <c r="W4" s="66">
        <f t="shared" ref="W4:W67" si="6">INT((W$1-$E4)/365.25)</f>
        <v>35</v>
      </c>
      <c r="X4" s="31">
        <f>IF($D4="m",VLOOKUP(W4,AgeStdHMS!$A:$L,7,FALSE),VLOOKUP(W4,'AgeStdHMS W'!$A:$L,7,FALSE))</f>
        <v>2.1215277777777777E-2</v>
      </c>
      <c r="Y4" s="66">
        <f t="shared" ref="Y4:Y67" si="7">INT((Y$1-$E4)/365.25)</f>
        <v>35</v>
      </c>
      <c r="Z4" s="31">
        <f>IF($D4="m",VLOOKUP(Y4,AgeStdHMS!$A:$L,7,FALSE),VLOOKUP(Y4,'AgeStdHMS W'!$A:$L,7,FALSE))</f>
        <v>2.1215277777777777E-2</v>
      </c>
      <c r="AA4" s="66">
        <f t="shared" ref="AA4:AA67" si="8">INT((AA$1-$E4)/365.25)</f>
        <v>35</v>
      </c>
      <c r="AB4" s="31">
        <f>IF($D4="m",VLOOKUP(AA4,AgeStdHMS!$A:$L,7,FALSE),VLOOKUP(AA4,'AgeStdHMS W'!$A:$L,7,FALSE))</f>
        <v>2.1215277777777777E-2</v>
      </c>
      <c r="AC4" s="66">
        <f t="shared" ref="AC4:AC67" si="9">INT((AC$1-$E4)/365.25)</f>
        <v>35</v>
      </c>
      <c r="AD4" s="31">
        <f>IF($D4="m",VLOOKUP(AC4,AgeStdHMS!$A:$L,7,FALSE),VLOOKUP(AC4,'AgeStdHMS W'!$A:$L,7,FALSE))</f>
        <v>2.1215277777777777E-2</v>
      </c>
    </row>
    <row r="5" spans="1:30" x14ac:dyDescent="0.2">
      <c r="A5" s="60" t="s">
        <v>599</v>
      </c>
      <c r="B5" s="60" t="s">
        <v>825</v>
      </c>
      <c r="C5" s="60" t="str">
        <f t="shared" si="1"/>
        <v>Grant Adey</v>
      </c>
      <c r="D5" s="70" t="s">
        <v>873</v>
      </c>
      <c r="E5" s="63">
        <v>25280</v>
      </c>
      <c r="F5" s="62" t="s">
        <v>824</v>
      </c>
      <c r="G5" s="66">
        <f t="shared" si="0"/>
        <v>46</v>
      </c>
      <c r="H5" s="31">
        <f>IF(D5="m",VLOOKUP(G5,AgeStdHMS!$A:$L,10,FALSE),VLOOKUP(G5,'AgeStdHMS W'!A:L,10,FALSE))</f>
        <v>3.3067129629629627E-2</v>
      </c>
      <c r="I5" s="66">
        <f t="shared" si="2"/>
        <v>46</v>
      </c>
      <c r="J5" s="31">
        <f>IF($D5="m",VLOOKUP(I5,AgeStdHMS!$A:$L,12,FALSE),VLOOKUP(I5,'AgeStdHMS W'!$A:$L,12,FALSE))</f>
        <v>4.372685185185185E-2</v>
      </c>
      <c r="K5" s="66">
        <f t="shared" si="3"/>
        <v>47</v>
      </c>
      <c r="L5" s="31">
        <f>IF($D5="m",VLOOKUP(K5,AgeStdHMS!$A:$L,12,FALSE),VLOOKUP(K5,'AgeStdHMS W'!$A:$L,12,FALSE))</f>
        <v>4.4097222222222225E-2</v>
      </c>
      <c r="M5" s="66">
        <f t="shared" si="4"/>
        <v>47</v>
      </c>
      <c r="N5" s="31">
        <f>IF($D5="m",VLOOKUP(M5,AgeStdHMS!$A:$L,2,FALSE),VLOOKUP(M5,'AgeStdHMS W'!$A:$L,2,FALSE))</f>
        <v>1.0011574074074074E-2</v>
      </c>
      <c r="O5" s="66">
        <f t="shared" si="5"/>
        <v>47</v>
      </c>
      <c r="P5" s="31">
        <f>IF($D5="m",VLOOKUP(O5,AgeStdHMS!$A:$L,7,FALSE),VLOOKUP(O5,'AgeStdHMS W'!$A:$L,7,FALSE))</f>
        <v>2.0347222222222221E-2</v>
      </c>
      <c r="Q5" s="66">
        <f t="shared" si="5"/>
        <v>47</v>
      </c>
      <c r="R5" s="31">
        <f>IF($D5="m",VLOOKUP(Q5,AgeStdHMS!$A:$L,7,FALSE),VLOOKUP(Q5,'AgeStdHMS W'!$A:$L,7,FALSE))</f>
        <v>2.0347222222222221E-2</v>
      </c>
      <c r="S5" s="66">
        <f t="shared" si="5"/>
        <v>47</v>
      </c>
      <c r="T5" s="31">
        <f>IF($D5="m",VLOOKUP(S5,AgeStdHMS!$A:$L,7,FALSE),VLOOKUP(S5,'AgeStdHMS W'!$A:$L,7,FALSE))</f>
        <v>2.0347222222222221E-2</v>
      </c>
      <c r="U5" s="66">
        <f t="shared" si="5"/>
        <v>47</v>
      </c>
      <c r="V5" s="31">
        <f>IF($D5="m",VLOOKUP(U5,AgeStdHMS!$A:$L,7,FALSE),VLOOKUP(U5,'AgeStdHMS W'!$A:$L,7,FALSE))</f>
        <v>2.0347222222222221E-2</v>
      </c>
      <c r="W5" s="66">
        <f t="shared" si="6"/>
        <v>47</v>
      </c>
      <c r="X5" s="31">
        <f>IF($D5="m",VLOOKUP(W5,AgeStdHMS!$A:$L,7,FALSE),VLOOKUP(W5,'AgeStdHMS W'!$A:$L,7,FALSE))</f>
        <v>2.0347222222222221E-2</v>
      </c>
      <c r="Y5" s="66">
        <f t="shared" si="7"/>
        <v>47</v>
      </c>
      <c r="Z5" s="31">
        <f>IF($D5="m",VLOOKUP(Y5,AgeStdHMS!$A:$L,7,FALSE),VLOOKUP(Y5,'AgeStdHMS W'!$A:$L,7,FALSE))</f>
        <v>2.0347222222222221E-2</v>
      </c>
      <c r="AA5" s="66">
        <f t="shared" si="8"/>
        <v>47</v>
      </c>
      <c r="AB5" s="31">
        <f>IF($D5="m",VLOOKUP(AA5,AgeStdHMS!$A:$L,7,FALSE),VLOOKUP(AA5,'AgeStdHMS W'!$A:$L,7,FALSE))</f>
        <v>2.0347222222222221E-2</v>
      </c>
      <c r="AC5" s="66">
        <f t="shared" si="9"/>
        <v>47</v>
      </c>
      <c r="AD5" s="31">
        <f>IF($D5="m",VLOOKUP(AC5,AgeStdHMS!$A:$L,7,FALSE),VLOOKUP(AC5,'AgeStdHMS W'!$A:$L,7,FALSE))</f>
        <v>2.0347222222222221E-2</v>
      </c>
    </row>
    <row r="6" spans="1:30" x14ac:dyDescent="0.2">
      <c r="A6" s="60" t="s">
        <v>823</v>
      </c>
      <c r="B6" s="60" t="s">
        <v>820</v>
      </c>
      <c r="C6" s="60" t="str">
        <f t="shared" si="1"/>
        <v>Trace Allen</v>
      </c>
      <c r="D6" s="70" t="s">
        <v>873</v>
      </c>
      <c r="E6" s="63">
        <v>16387</v>
      </c>
      <c r="F6" s="67" t="s">
        <v>822</v>
      </c>
      <c r="G6" s="66">
        <f t="shared" si="0"/>
        <v>71</v>
      </c>
      <c r="H6" s="31">
        <f>IF(D6="m",VLOOKUP(G6,AgeStdHMS!$A:$L,10,FALSE),VLOOKUP(G6,'AgeStdHMS W'!A:L,10,FALSE))</f>
        <v>4.175925925925926E-2</v>
      </c>
      <c r="I6" s="66">
        <f t="shared" si="2"/>
        <v>71</v>
      </c>
      <c r="J6" s="31">
        <f>IF($D6="m",VLOOKUP(I6,AgeStdHMS!$A:$L,12,FALSE),VLOOKUP(I6,'AgeStdHMS W'!$A:$L,12,FALSE))</f>
        <v>5.5358796296296295E-2</v>
      </c>
      <c r="K6" s="66">
        <f t="shared" si="3"/>
        <v>71</v>
      </c>
      <c r="L6" s="31">
        <f>IF($D6="m",VLOOKUP(K6,AgeStdHMS!$A:$L,12,FALSE),VLOOKUP(K6,'AgeStdHMS W'!$A:$L,12,FALSE))</f>
        <v>5.5358796296296295E-2</v>
      </c>
      <c r="M6" s="66">
        <f t="shared" si="4"/>
        <v>71</v>
      </c>
      <c r="N6" s="31">
        <f>IF($D6="m",VLOOKUP(M6,AgeStdHMS!$A:$L,2,FALSE),VLOOKUP(M6,'AgeStdHMS W'!$A:$L,2,FALSE))</f>
        <v>1.2280092592592592E-2</v>
      </c>
      <c r="O6" s="66">
        <f t="shared" si="5"/>
        <v>71</v>
      </c>
      <c r="P6" s="31">
        <f>IF($D6="m",VLOOKUP(O6,AgeStdHMS!$A:$L,7,FALSE),VLOOKUP(O6,'AgeStdHMS W'!$A:$L,7,FALSE))</f>
        <v>2.539351851851852E-2</v>
      </c>
      <c r="Q6" s="66">
        <f t="shared" si="5"/>
        <v>71</v>
      </c>
      <c r="R6" s="31">
        <f>IF($D6="m",VLOOKUP(Q6,AgeStdHMS!$A:$L,7,FALSE),VLOOKUP(Q6,'AgeStdHMS W'!$A:$L,7,FALSE))</f>
        <v>2.539351851851852E-2</v>
      </c>
      <c r="S6" s="66">
        <f t="shared" si="5"/>
        <v>71</v>
      </c>
      <c r="T6" s="31">
        <f>IF($D6="m",VLOOKUP(S6,AgeStdHMS!$A:$L,7,FALSE),VLOOKUP(S6,'AgeStdHMS W'!$A:$L,7,FALSE))</f>
        <v>2.539351851851852E-2</v>
      </c>
      <c r="U6" s="66">
        <f t="shared" si="5"/>
        <v>71</v>
      </c>
      <c r="V6" s="31">
        <f>IF($D6="m",VLOOKUP(U6,AgeStdHMS!$A:$L,7,FALSE),VLOOKUP(U6,'AgeStdHMS W'!$A:$L,7,FALSE))</f>
        <v>2.539351851851852E-2</v>
      </c>
      <c r="W6" s="66">
        <f t="shared" si="6"/>
        <v>71</v>
      </c>
      <c r="X6" s="31">
        <f>IF($D6="m",VLOOKUP(W6,AgeStdHMS!$A:$L,7,FALSE),VLOOKUP(W6,'AgeStdHMS W'!$A:$L,7,FALSE))</f>
        <v>2.539351851851852E-2</v>
      </c>
      <c r="Y6" s="66">
        <f t="shared" si="7"/>
        <v>71</v>
      </c>
      <c r="Z6" s="31">
        <f>IF($D6="m",VLOOKUP(Y6,AgeStdHMS!$A:$L,7,FALSE),VLOOKUP(Y6,'AgeStdHMS W'!$A:$L,7,FALSE))</f>
        <v>2.539351851851852E-2</v>
      </c>
      <c r="AA6" s="66">
        <f t="shared" si="8"/>
        <v>71</v>
      </c>
      <c r="AB6" s="31">
        <f>IF($D6="m",VLOOKUP(AA6,AgeStdHMS!$A:$L,7,FALSE),VLOOKUP(AA6,'AgeStdHMS W'!$A:$L,7,FALSE))</f>
        <v>2.539351851851852E-2</v>
      </c>
      <c r="AC6" s="66">
        <f t="shared" si="9"/>
        <v>71</v>
      </c>
      <c r="AD6" s="31">
        <f>IF($D6="m",VLOOKUP(AC6,AgeStdHMS!$A:$L,7,FALSE),VLOOKUP(AC6,'AgeStdHMS W'!$A:$L,7,FALSE))</f>
        <v>2.539351851851852E-2</v>
      </c>
    </row>
    <row r="7" spans="1:30" x14ac:dyDescent="0.2">
      <c r="A7" s="60" t="s">
        <v>821</v>
      </c>
      <c r="B7" s="60" t="s">
        <v>820</v>
      </c>
      <c r="C7" s="60" t="str">
        <f t="shared" si="1"/>
        <v>Joy Allen</v>
      </c>
      <c r="D7" s="70" t="s">
        <v>874</v>
      </c>
      <c r="E7" s="63">
        <v>17669</v>
      </c>
      <c r="F7" s="62" t="s">
        <v>819</v>
      </c>
      <c r="G7" s="66">
        <f t="shared" si="0"/>
        <v>67</v>
      </c>
      <c r="H7" s="31">
        <f>IF(D7="m",VLOOKUP(G7,AgeStdHMS!$A:$L,10,FALSE),VLOOKUP(G7,'AgeStdHMS W'!A:L,10,FALSE))</f>
        <v>4.8900462962962965E-2</v>
      </c>
      <c r="I7" s="66">
        <f t="shared" si="2"/>
        <v>67</v>
      </c>
      <c r="J7" s="31">
        <f>IF($D7="m",VLOOKUP(I7,AgeStdHMS!$A:$L,12,FALSE),VLOOKUP(I7,'AgeStdHMS W'!$A:$L,12,FALSE))</f>
        <v>6.4606481481481487E-2</v>
      </c>
      <c r="K7" s="66">
        <f t="shared" si="3"/>
        <v>67</v>
      </c>
      <c r="L7" s="31">
        <f>IF($D7="m",VLOOKUP(K7,AgeStdHMS!$A:$L,12,FALSE),VLOOKUP(K7,'AgeStdHMS W'!$A:$L,12,FALSE))</f>
        <v>6.4606481481481487E-2</v>
      </c>
      <c r="M7" s="66">
        <f t="shared" si="4"/>
        <v>67</v>
      </c>
      <c r="N7" s="31">
        <f>IF($D7="m",VLOOKUP(M7,AgeStdHMS!$A:$L,2,FALSE),VLOOKUP(M7,'AgeStdHMS W'!$A:$L,2,FALSE))</f>
        <v>1.4074074074074074E-2</v>
      </c>
      <c r="O7" s="66">
        <f t="shared" si="5"/>
        <v>68</v>
      </c>
      <c r="P7" s="31">
        <f>IF($D7="m",VLOOKUP(O7,AgeStdHMS!$A:$L,7,FALSE),VLOOKUP(O7,'AgeStdHMS W'!$A:$L,7,FALSE))</f>
        <v>3.0266203703703705E-2</v>
      </c>
      <c r="Q7" s="66">
        <f t="shared" si="5"/>
        <v>68</v>
      </c>
      <c r="R7" s="31">
        <f>IF($D7="m",VLOOKUP(Q7,AgeStdHMS!$A:$L,7,FALSE),VLOOKUP(Q7,'AgeStdHMS W'!$A:$L,7,FALSE))</f>
        <v>3.0266203703703705E-2</v>
      </c>
      <c r="S7" s="66">
        <f t="shared" si="5"/>
        <v>68</v>
      </c>
      <c r="T7" s="31">
        <f>IF($D7="m",VLOOKUP(S7,AgeStdHMS!$A:$L,7,FALSE),VLOOKUP(S7,'AgeStdHMS W'!$A:$L,7,FALSE))</f>
        <v>3.0266203703703705E-2</v>
      </c>
      <c r="U7" s="66">
        <f t="shared" si="5"/>
        <v>68</v>
      </c>
      <c r="V7" s="31">
        <f>IF($D7="m",VLOOKUP(U7,AgeStdHMS!$A:$L,7,FALSE),VLOOKUP(U7,'AgeStdHMS W'!$A:$L,7,FALSE))</f>
        <v>3.0266203703703705E-2</v>
      </c>
      <c r="W7" s="66">
        <f t="shared" si="6"/>
        <v>68</v>
      </c>
      <c r="X7" s="31">
        <f>IF($D7="m",VLOOKUP(W7,AgeStdHMS!$A:$L,7,FALSE),VLOOKUP(W7,'AgeStdHMS W'!$A:$L,7,FALSE))</f>
        <v>3.0266203703703705E-2</v>
      </c>
      <c r="Y7" s="66">
        <f t="shared" si="7"/>
        <v>68</v>
      </c>
      <c r="Z7" s="31">
        <f>IF($D7="m",VLOOKUP(Y7,AgeStdHMS!$A:$L,7,FALSE),VLOOKUP(Y7,'AgeStdHMS W'!$A:$L,7,FALSE))</f>
        <v>3.0266203703703705E-2</v>
      </c>
      <c r="AA7" s="66">
        <f t="shared" si="8"/>
        <v>68</v>
      </c>
      <c r="AB7" s="31">
        <f>IF($D7="m",VLOOKUP(AA7,AgeStdHMS!$A:$L,7,FALSE),VLOOKUP(AA7,'AgeStdHMS W'!$A:$L,7,FALSE))</f>
        <v>3.0266203703703705E-2</v>
      </c>
      <c r="AC7" s="66">
        <f t="shared" si="9"/>
        <v>68</v>
      </c>
      <c r="AD7" s="31">
        <f>IF($D7="m",VLOOKUP(AC7,AgeStdHMS!$A:$L,7,FALSE),VLOOKUP(AC7,'AgeStdHMS W'!$A:$L,7,FALSE))</f>
        <v>3.0266203703703705E-2</v>
      </c>
    </row>
    <row r="8" spans="1:30" x14ac:dyDescent="0.2">
      <c r="A8" s="70" t="s">
        <v>865</v>
      </c>
      <c r="B8" s="60" t="s">
        <v>818</v>
      </c>
      <c r="C8" s="60" t="str">
        <f t="shared" si="1"/>
        <v>Orville Archer</v>
      </c>
      <c r="D8" s="70" t="s">
        <v>873</v>
      </c>
      <c r="E8" s="63">
        <v>26175</v>
      </c>
      <c r="F8" s="62" t="s">
        <v>817</v>
      </c>
      <c r="G8" s="66">
        <f t="shared" si="0"/>
        <v>44</v>
      </c>
      <c r="H8" s="31">
        <f>IF(D8="m",VLOOKUP(G8,AgeStdHMS!$A:$L,10,FALSE),VLOOKUP(G8,'AgeStdHMS W'!A:L,10,FALSE))</f>
        <v>3.2523148148148148E-2</v>
      </c>
      <c r="I8" s="66">
        <f t="shared" si="2"/>
        <v>44</v>
      </c>
      <c r="J8" s="31">
        <f>IF($D8="m",VLOOKUP(I8,AgeStdHMS!$A:$L,12,FALSE),VLOOKUP(I8,'AgeStdHMS W'!$A:$L,12,FALSE))</f>
        <v>4.3009259259259261E-2</v>
      </c>
      <c r="K8" s="66">
        <f t="shared" si="3"/>
        <v>44</v>
      </c>
      <c r="L8" s="31">
        <f>IF($D8="m",VLOOKUP(K8,AgeStdHMS!$A:$L,12,FALSE),VLOOKUP(K8,'AgeStdHMS W'!$A:$L,12,FALSE))</f>
        <v>4.3009259259259261E-2</v>
      </c>
      <c r="M8" s="66">
        <f t="shared" si="4"/>
        <v>44</v>
      </c>
      <c r="N8" s="31">
        <f>IF($D8="m",VLOOKUP(M8,AgeStdHMS!$A:$L,2,FALSE),VLOOKUP(M8,'AgeStdHMS W'!$A:$L,2,FALSE))</f>
        <v>9.7916666666666673E-3</v>
      </c>
      <c r="O8" s="66">
        <f t="shared" si="5"/>
        <v>44</v>
      </c>
      <c r="P8" s="31">
        <f>IF($D8="m",VLOOKUP(O8,AgeStdHMS!$A:$L,7,FALSE),VLOOKUP(O8,'AgeStdHMS W'!$A:$L,7,FALSE))</f>
        <v>1.9861111111111111E-2</v>
      </c>
      <c r="Q8" s="66">
        <f t="shared" si="5"/>
        <v>44</v>
      </c>
      <c r="R8" s="31">
        <f>IF($D8="m",VLOOKUP(Q8,AgeStdHMS!$A:$L,7,FALSE),VLOOKUP(Q8,'AgeStdHMS W'!$A:$L,7,FALSE))</f>
        <v>1.9861111111111111E-2</v>
      </c>
      <c r="S8" s="66">
        <f t="shared" si="5"/>
        <v>44</v>
      </c>
      <c r="T8" s="31">
        <f>IF($D8="m",VLOOKUP(S8,AgeStdHMS!$A:$L,7,FALSE),VLOOKUP(S8,'AgeStdHMS W'!$A:$L,7,FALSE))</f>
        <v>1.9861111111111111E-2</v>
      </c>
      <c r="U8" s="66">
        <f t="shared" si="5"/>
        <v>44</v>
      </c>
      <c r="V8" s="31">
        <f>IF($D8="m",VLOOKUP(U8,AgeStdHMS!$A:$L,7,FALSE),VLOOKUP(U8,'AgeStdHMS W'!$A:$L,7,FALSE))</f>
        <v>1.9861111111111111E-2</v>
      </c>
      <c r="W8" s="66">
        <f t="shared" si="6"/>
        <v>44</v>
      </c>
      <c r="X8" s="31">
        <f>IF($D8="m",VLOOKUP(W8,AgeStdHMS!$A:$L,7,FALSE),VLOOKUP(W8,'AgeStdHMS W'!$A:$L,7,FALSE))</f>
        <v>1.9861111111111111E-2</v>
      </c>
      <c r="Y8" s="66">
        <f t="shared" si="7"/>
        <v>44</v>
      </c>
      <c r="Z8" s="31">
        <f>IF($D8="m",VLOOKUP(Y8,AgeStdHMS!$A:$L,7,FALSE),VLOOKUP(Y8,'AgeStdHMS W'!$A:$L,7,FALSE))</f>
        <v>1.9861111111111111E-2</v>
      </c>
      <c r="AA8" s="66">
        <f t="shared" si="8"/>
        <v>44</v>
      </c>
      <c r="AB8" s="31">
        <f>IF($D8="m",VLOOKUP(AA8,AgeStdHMS!$A:$L,7,FALSE),VLOOKUP(AA8,'AgeStdHMS W'!$A:$L,7,FALSE))</f>
        <v>1.9861111111111111E-2</v>
      </c>
      <c r="AC8" s="66">
        <f t="shared" si="9"/>
        <v>44</v>
      </c>
      <c r="AD8" s="31">
        <f>IF($D8="m",VLOOKUP(AC8,AgeStdHMS!$A:$L,7,FALSE),VLOOKUP(AC8,'AgeStdHMS W'!$A:$L,7,FALSE))</f>
        <v>1.9861111111111111E-2</v>
      </c>
    </row>
    <row r="9" spans="1:30" x14ac:dyDescent="0.2">
      <c r="A9" s="70" t="s">
        <v>866</v>
      </c>
      <c r="B9" s="60" t="s">
        <v>814</v>
      </c>
      <c r="C9" s="60" t="str">
        <f t="shared" si="1"/>
        <v>Karen Atkinson</v>
      </c>
      <c r="D9" s="70" t="s">
        <v>874</v>
      </c>
      <c r="E9" s="63">
        <v>22423</v>
      </c>
      <c r="F9" s="62" t="s">
        <v>816</v>
      </c>
      <c r="G9" s="66">
        <f t="shared" si="0"/>
        <v>54</v>
      </c>
      <c r="H9" s="31">
        <f>IF(D9="m",VLOOKUP(G9,AgeStdHMS!$A:$L,10,FALSE),VLOOKUP(G9,'AgeStdHMS W'!A:L,10,FALSE))</f>
        <v>4.0925925925925928E-2</v>
      </c>
      <c r="I9" s="66">
        <f t="shared" si="2"/>
        <v>54</v>
      </c>
      <c r="J9" s="31">
        <f>IF($D9="m",VLOOKUP(I9,AgeStdHMS!$A:$L,12,FALSE),VLOOKUP(I9,'AgeStdHMS W'!$A:$L,12,FALSE))</f>
        <v>5.4074074074074073E-2</v>
      </c>
      <c r="K9" s="66">
        <f t="shared" si="3"/>
        <v>54</v>
      </c>
      <c r="L9" s="31">
        <f>IF($D9="m",VLOOKUP(K9,AgeStdHMS!$A:$L,12,FALSE),VLOOKUP(K9,'AgeStdHMS W'!$A:$L,12,FALSE))</f>
        <v>5.4074074074074073E-2</v>
      </c>
      <c r="M9" s="66">
        <f t="shared" si="4"/>
        <v>54</v>
      </c>
      <c r="N9" s="31">
        <f>IF($D9="m",VLOOKUP(M9,AgeStdHMS!$A:$L,2,FALSE),VLOOKUP(M9,'AgeStdHMS W'!$A:$L,2,FALSE))</f>
        <v>1.1990740740740741E-2</v>
      </c>
      <c r="O9" s="66">
        <f t="shared" si="5"/>
        <v>55</v>
      </c>
      <c r="P9" s="31">
        <f>IF($D9="m",VLOOKUP(O9,AgeStdHMS!$A:$L,7,FALSE),VLOOKUP(O9,'AgeStdHMS W'!$A:$L,7,FALSE))</f>
        <v>2.5300925925925925E-2</v>
      </c>
      <c r="Q9" s="66">
        <f t="shared" si="5"/>
        <v>55</v>
      </c>
      <c r="R9" s="31">
        <f>IF($D9="m",VLOOKUP(Q9,AgeStdHMS!$A:$L,7,FALSE),VLOOKUP(Q9,'AgeStdHMS W'!$A:$L,7,FALSE))</f>
        <v>2.5300925925925925E-2</v>
      </c>
      <c r="S9" s="66">
        <f t="shared" si="5"/>
        <v>55</v>
      </c>
      <c r="T9" s="31">
        <f>IF($D9="m",VLOOKUP(S9,AgeStdHMS!$A:$L,7,FALSE),VLOOKUP(S9,'AgeStdHMS W'!$A:$L,7,FALSE))</f>
        <v>2.5300925925925925E-2</v>
      </c>
      <c r="U9" s="66">
        <f t="shared" si="5"/>
        <v>55</v>
      </c>
      <c r="V9" s="31">
        <f>IF($D9="m",VLOOKUP(U9,AgeStdHMS!$A:$L,7,FALSE),VLOOKUP(U9,'AgeStdHMS W'!$A:$L,7,FALSE))</f>
        <v>2.5300925925925925E-2</v>
      </c>
      <c r="W9" s="66">
        <f t="shared" si="6"/>
        <v>55</v>
      </c>
      <c r="X9" s="31">
        <f>IF($D9="m",VLOOKUP(W9,AgeStdHMS!$A:$L,7,FALSE),VLOOKUP(W9,'AgeStdHMS W'!$A:$L,7,FALSE))</f>
        <v>2.5300925925925925E-2</v>
      </c>
      <c r="Y9" s="66">
        <f t="shared" si="7"/>
        <v>55</v>
      </c>
      <c r="Z9" s="31">
        <f>IF($D9="m",VLOOKUP(Y9,AgeStdHMS!$A:$L,7,FALSE),VLOOKUP(Y9,'AgeStdHMS W'!$A:$L,7,FALSE))</f>
        <v>2.5300925925925925E-2</v>
      </c>
      <c r="AA9" s="66">
        <f t="shared" si="8"/>
        <v>55</v>
      </c>
      <c r="AB9" s="31">
        <f>IF($D9="m",VLOOKUP(AA9,AgeStdHMS!$A:$L,7,FALSE),VLOOKUP(AA9,'AgeStdHMS W'!$A:$L,7,FALSE))</f>
        <v>2.5300925925925925E-2</v>
      </c>
      <c r="AC9" s="66">
        <f t="shared" si="9"/>
        <v>55</v>
      </c>
      <c r="AD9" s="31">
        <f>IF($D9="m",VLOOKUP(AC9,AgeStdHMS!$A:$L,7,FALSE),VLOOKUP(AC9,'AgeStdHMS W'!$A:$L,7,FALSE))</f>
        <v>2.5300925925925925E-2</v>
      </c>
    </row>
    <row r="10" spans="1:30" x14ac:dyDescent="0.2">
      <c r="A10" s="60" t="s">
        <v>815</v>
      </c>
      <c r="B10" s="60" t="s">
        <v>814</v>
      </c>
      <c r="C10" s="60" t="str">
        <f t="shared" si="1"/>
        <v xml:space="preserve"> Nick Atkinson</v>
      </c>
      <c r="D10" s="70" t="s">
        <v>873</v>
      </c>
      <c r="E10" s="63">
        <v>20628</v>
      </c>
      <c r="F10" s="60" t="s">
        <v>813</v>
      </c>
      <c r="G10" s="66">
        <f t="shared" si="0"/>
        <v>59</v>
      </c>
      <c r="H10" s="31">
        <f>IF(D10="m",VLOOKUP(G10,AgeStdHMS!$A:$L,10,FALSE),VLOOKUP(G10,'AgeStdHMS W'!A:L,10,FALSE))</f>
        <v>3.7060185185185182E-2</v>
      </c>
      <c r="I10" s="66">
        <f t="shared" si="2"/>
        <v>59</v>
      </c>
      <c r="J10" s="31">
        <f>IF($D10="m",VLOOKUP(I10,AgeStdHMS!$A:$L,12,FALSE),VLOOKUP(I10,'AgeStdHMS W'!$A:$L,12,FALSE))</f>
        <v>4.9074074074074076E-2</v>
      </c>
      <c r="K10" s="66">
        <f t="shared" si="3"/>
        <v>59</v>
      </c>
      <c r="L10" s="31">
        <f>IF($D10="m",VLOOKUP(K10,AgeStdHMS!$A:$L,12,FALSE),VLOOKUP(K10,'AgeStdHMS W'!$A:$L,12,FALSE))</f>
        <v>4.9074074074074076E-2</v>
      </c>
      <c r="M10" s="66">
        <f t="shared" si="4"/>
        <v>59</v>
      </c>
      <c r="N10" s="31">
        <f>IF($D10="m",VLOOKUP(M10,AgeStdHMS!$A:$L,2,FALSE),VLOOKUP(M10,'AgeStdHMS W'!$A:$L,2,FALSE))</f>
        <v>1.0995370370370371E-2</v>
      </c>
      <c r="O10" s="66">
        <f t="shared" si="5"/>
        <v>59</v>
      </c>
      <c r="P10" s="31">
        <f>IF($D10="m",VLOOKUP(O10,AgeStdHMS!$A:$L,7,FALSE),VLOOKUP(O10,'AgeStdHMS W'!$A:$L,7,FALSE))</f>
        <v>2.2569444444444444E-2</v>
      </c>
      <c r="Q10" s="66">
        <f t="shared" si="5"/>
        <v>59</v>
      </c>
      <c r="R10" s="31">
        <f>IF($D10="m",VLOOKUP(Q10,AgeStdHMS!$A:$L,7,FALSE),VLOOKUP(Q10,'AgeStdHMS W'!$A:$L,7,FALSE))</f>
        <v>2.2569444444444444E-2</v>
      </c>
      <c r="S10" s="66">
        <f t="shared" si="5"/>
        <v>60</v>
      </c>
      <c r="T10" s="31">
        <f>IF($D10="m",VLOOKUP(S10,AgeStdHMS!$A:$L,7,FALSE),VLOOKUP(S10,'AgeStdHMS W'!$A:$L,7,FALSE))</f>
        <v>2.2777777777777779E-2</v>
      </c>
      <c r="U10" s="66">
        <f t="shared" si="5"/>
        <v>60</v>
      </c>
      <c r="V10" s="31">
        <f>IF($D10="m",VLOOKUP(U10,AgeStdHMS!$A:$L,7,FALSE),VLOOKUP(U10,'AgeStdHMS W'!$A:$L,7,FALSE))</f>
        <v>2.2777777777777779E-2</v>
      </c>
      <c r="W10" s="66">
        <f t="shared" si="6"/>
        <v>59</v>
      </c>
      <c r="X10" s="31">
        <f>IF($D10="m",VLOOKUP(W10,AgeStdHMS!$A:$L,7,FALSE),VLOOKUP(W10,'AgeStdHMS W'!$A:$L,7,FALSE))</f>
        <v>2.2569444444444444E-2</v>
      </c>
      <c r="Y10" s="66">
        <f t="shared" si="7"/>
        <v>59</v>
      </c>
      <c r="Z10" s="31">
        <f>IF($D10="m",VLOOKUP(Y10,AgeStdHMS!$A:$L,7,FALSE),VLOOKUP(Y10,'AgeStdHMS W'!$A:$L,7,FALSE))</f>
        <v>2.2569444444444444E-2</v>
      </c>
      <c r="AA10" s="66">
        <f t="shared" si="8"/>
        <v>59</v>
      </c>
      <c r="AB10" s="31">
        <f>IF($D10="m",VLOOKUP(AA10,AgeStdHMS!$A:$L,7,FALSE),VLOOKUP(AA10,'AgeStdHMS W'!$A:$L,7,FALSE))</f>
        <v>2.2569444444444444E-2</v>
      </c>
      <c r="AC10" s="66">
        <f t="shared" si="9"/>
        <v>59</v>
      </c>
      <c r="AD10" s="31">
        <f>IF($D10="m",VLOOKUP(AC10,AgeStdHMS!$A:$L,7,FALSE),VLOOKUP(AC10,'AgeStdHMS W'!$A:$L,7,FALSE))</f>
        <v>2.2569444444444444E-2</v>
      </c>
    </row>
    <row r="11" spans="1:30" x14ac:dyDescent="0.2">
      <c r="A11" s="70" t="s">
        <v>867</v>
      </c>
      <c r="B11" s="60" t="s">
        <v>810</v>
      </c>
      <c r="C11" s="60" t="str">
        <f t="shared" si="1"/>
        <v>Derek Avery</v>
      </c>
      <c r="D11" s="70" t="s">
        <v>873</v>
      </c>
      <c r="E11" s="63">
        <v>20074</v>
      </c>
      <c r="F11" s="60" t="s">
        <v>812</v>
      </c>
      <c r="G11" s="66">
        <f t="shared" si="0"/>
        <v>61</v>
      </c>
      <c r="H11" s="31">
        <f>IF(D11="m",VLOOKUP(G11,AgeStdHMS!$A:$L,10,FALSE),VLOOKUP(G11,'AgeStdHMS W'!A:L,10,FALSE))</f>
        <v>3.7754629629629631E-2</v>
      </c>
      <c r="I11" s="66">
        <f t="shared" si="2"/>
        <v>61</v>
      </c>
      <c r="J11" s="31">
        <f>IF($D11="m",VLOOKUP(I11,AgeStdHMS!$A:$L,12,FALSE),VLOOKUP(I11,'AgeStdHMS W'!$A:$L,12,FALSE))</f>
        <v>5.0011574074074076E-2</v>
      </c>
      <c r="K11" s="66">
        <f t="shared" si="3"/>
        <v>61</v>
      </c>
      <c r="L11" s="31">
        <f>IF($D11="m",VLOOKUP(K11,AgeStdHMS!$A:$L,12,FALSE),VLOOKUP(K11,'AgeStdHMS W'!$A:$L,12,FALSE))</f>
        <v>5.0011574074074076E-2</v>
      </c>
      <c r="M11" s="66">
        <f t="shared" si="4"/>
        <v>61</v>
      </c>
      <c r="N11" s="31">
        <f>IF($D11="m",VLOOKUP(M11,AgeStdHMS!$A:$L,2,FALSE),VLOOKUP(M11,'AgeStdHMS W'!$A:$L,2,FALSE))</f>
        <v>1.1180555555555555E-2</v>
      </c>
      <c r="O11" s="66">
        <f t="shared" si="5"/>
        <v>61</v>
      </c>
      <c r="P11" s="31">
        <f>IF($D11="m",VLOOKUP(O11,AgeStdHMS!$A:$L,7,FALSE),VLOOKUP(O11,'AgeStdHMS W'!$A:$L,7,FALSE))</f>
        <v>2.298611111111111E-2</v>
      </c>
      <c r="Q11" s="66">
        <f t="shared" si="5"/>
        <v>61</v>
      </c>
      <c r="R11" s="31">
        <f>IF($D11="m",VLOOKUP(Q11,AgeStdHMS!$A:$L,7,FALSE),VLOOKUP(Q11,'AgeStdHMS W'!$A:$L,7,FALSE))</f>
        <v>2.298611111111111E-2</v>
      </c>
      <c r="S11" s="66">
        <f t="shared" si="5"/>
        <v>61</v>
      </c>
      <c r="T11" s="31">
        <f>IF($D11="m",VLOOKUP(S11,AgeStdHMS!$A:$L,7,FALSE),VLOOKUP(S11,'AgeStdHMS W'!$A:$L,7,FALSE))</f>
        <v>2.298611111111111E-2</v>
      </c>
      <c r="U11" s="66">
        <f t="shared" si="5"/>
        <v>61</v>
      </c>
      <c r="V11" s="31">
        <f>IF($D11="m",VLOOKUP(U11,AgeStdHMS!$A:$L,7,FALSE),VLOOKUP(U11,'AgeStdHMS W'!$A:$L,7,FALSE))</f>
        <v>2.298611111111111E-2</v>
      </c>
      <c r="W11" s="66">
        <f t="shared" si="6"/>
        <v>61</v>
      </c>
      <c r="X11" s="31">
        <f>IF($D11="m",VLOOKUP(W11,AgeStdHMS!$A:$L,7,FALSE),VLOOKUP(W11,'AgeStdHMS W'!$A:$L,7,FALSE))</f>
        <v>2.298611111111111E-2</v>
      </c>
      <c r="Y11" s="66">
        <f t="shared" si="7"/>
        <v>61</v>
      </c>
      <c r="Z11" s="31">
        <f>IF($D11="m",VLOOKUP(Y11,AgeStdHMS!$A:$L,7,FALSE),VLOOKUP(Y11,'AgeStdHMS W'!$A:$L,7,FALSE))</f>
        <v>2.298611111111111E-2</v>
      </c>
      <c r="AA11" s="66">
        <f t="shared" si="8"/>
        <v>61</v>
      </c>
      <c r="AB11" s="31">
        <f>IF($D11="m",VLOOKUP(AA11,AgeStdHMS!$A:$L,7,FALSE),VLOOKUP(AA11,'AgeStdHMS W'!$A:$L,7,FALSE))</f>
        <v>2.298611111111111E-2</v>
      </c>
      <c r="AC11" s="66">
        <f t="shared" si="9"/>
        <v>61</v>
      </c>
      <c r="AD11" s="31">
        <f>IF($D11="m",VLOOKUP(AC11,AgeStdHMS!$A:$L,7,FALSE),VLOOKUP(AC11,'AgeStdHMS W'!$A:$L,7,FALSE))</f>
        <v>2.298611111111111E-2</v>
      </c>
    </row>
    <row r="12" spans="1:30" x14ac:dyDescent="0.2">
      <c r="A12" s="60" t="s">
        <v>811</v>
      </c>
      <c r="B12" s="60" t="s">
        <v>810</v>
      </c>
      <c r="C12" s="60" t="str">
        <f t="shared" si="1"/>
        <v>Ted  Avery</v>
      </c>
      <c r="D12" s="70" t="s">
        <v>873</v>
      </c>
      <c r="E12" s="63">
        <v>16982</v>
      </c>
      <c r="F12" s="60" t="s">
        <v>809</v>
      </c>
      <c r="G12" s="66">
        <f t="shared" si="0"/>
        <v>69</v>
      </c>
      <c r="H12" s="31">
        <f>IF(D12="m",VLOOKUP(G12,AgeStdHMS!$A:$L,10,FALSE),VLOOKUP(G12,'AgeStdHMS W'!A:L,10,FALSE))</f>
        <v>4.085648148148148E-2</v>
      </c>
      <c r="I12" s="66">
        <f t="shared" si="2"/>
        <v>69</v>
      </c>
      <c r="J12" s="31">
        <f>IF($D12="m",VLOOKUP(I12,AgeStdHMS!$A:$L,12,FALSE),VLOOKUP(I12,'AgeStdHMS W'!$A:$L,12,FALSE))</f>
        <v>5.4178240740740742E-2</v>
      </c>
      <c r="K12" s="66">
        <f t="shared" si="3"/>
        <v>69</v>
      </c>
      <c r="L12" s="31">
        <f>IF($D12="m",VLOOKUP(K12,AgeStdHMS!$A:$L,12,FALSE),VLOOKUP(K12,'AgeStdHMS W'!$A:$L,12,FALSE))</f>
        <v>5.4178240740740742E-2</v>
      </c>
      <c r="M12" s="66">
        <f t="shared" si="4"/>
        <v>69</v>
      </c>
      <c r="N12" s="31">
        <f>IF($D12="m",VLOOKUP(M12,AgeStdHMS!$A:$L,2,FALSE),VLOOKUP(M12,'AgeStdHMS W'!$A:$L,2,FALSE))</f>
        <v>1.2002314814814815E-2</v>
      </c>
      <c r="O12" s="66">
        <f t="shared" si="5"/>
        <v>69</v>
      </c>
      <c r="P12" s="31">
        <f>IF($D12="m",VLOOKUP(O12,AgeStdHMS!$A:$L,7,FALSE),VLOOKUP(O12,'AgeStdHMS W'!$A:$L,7,FALSE))</f>
        <v>2.4837962962962964E-2</v>
      </c>
      <c r="Q12" s="66">
        <f t="shared" si="5"/>
        <v>69</v>
      </c>
      <c r="R12" s="31">
        <f>IF($D12="m",VLOOKUP(Q12,AgeStdHMS!$A:$L,7,FALSE),VLOOKUP(Q12,'AgeStdHMS W'!$A:$L,7,FALSE))</f>
        <v>2.4837962962962964E-2</v>
      </c>
      <c r="S12" s="66">
        <f t="shared" si="5"/>
        <v>70</v>
      </c>
      <c r="T12" s="31">
        <f>IF($D12="m",VLOOKUP(S12,AgeStdHMS!$A:$L,7,FALSE),VLOOKUP(S12,'AgeStdHMS W'!$A:$L,7,FALSE))</f>
        <v>2.5104166666666667E-2</v>
      </c>
      <c r="U12" s="66">
        <f t="shared" si="5"/>
        <v>70</v>
      </c>
      <c r="V12" s="31">
        <f>IF($D12="m",VLOOKUP(U12,AgeStdHMS!$A:$L,7,FALSE),VLOOKUP(U12,'AgeStdHMS W'!$A:$L,7,FALSE))</f>
        <v>2.5104166666666667E-2</v>
      </c>
      <c r="W12" s="66">
        <f t="shared" si="6"/>
        <v>69</v>
      </c>
      <c r="X12" s="31">
        <f>IF($D12="m",VLOOKUP(W12,AgeStdHMS!$A:$L,7,FALSE),VLOOKUP(W12,'AgeStdHMS W'!$A:$L,7,FALSE))</f>
        <v>2.4837962962962964E-2</v>
      </c>
      <c r="Y12" s="66">
        <f t="shared" si="7"/>
        <v>69</v>
      </c>
      <c r="Z12" s="31">
        <f>IF($D12="m",VLOOKUP(Y12,AgeStdHMS!$A:$L,7,FALSE),VLOOKUP(Y12,'AgeStdHMS W'!$A:$L,7,FALSE))</f>
        <v>2.4837962962962964E-2</v>
      </c>
      <c r="AA12" s="66">
        <f t="shared" si="8"/>
        <v>69</v>
      </c>
      <c r="AB12" s="31">
        <f>IF($D12="m",VLOOKUP(AA12,AgeStdHMS!$A:$L,7,FALSE),VLOOKUP(AA12,'AgeStdHMS W'!$A:$L,7,FALSE))</f>
        <v>2.4837962962962964E-2</v>
      </c>
      <c r="AC12" s="66">
        <f t="shared" si="9"/>
        <v>69</v>
      </c>
      <c r="AD12" s="31">
        <f>IF($D12="m",VLOOKUP(AC12,AgeStdHMS!$A:$L,7,FALSE),VLOOKUP(AC12,'AgeStdHMS W'!$A:$L,7,FALSE))</f>
        <v>2.4837962962962964E-2</v>
      </c>
    </row>
    <row r="13" spans="1:30" x14ac:dyDescent="0.2">
      <c r="A13" s="60" t="s">
        <v>808</v>
      </c>
      <c r="B13" s="60" t="s">
        <v>807</v>
      </c>
      <c r="C13" s="60" t="str">
        <f t="shared" si="1"/>
        <v>Wayne Aylott</v>
      </c>
      <c r="D13" s="70" t="s">
        <v>873</v>
      </c>
      <c r="E13" s="63">
        <v>22836</v>
      </c>
      <c r="F13" s="60" t="s">
        <v>806</v>
      </c>
      <c r="G13" s="66">
        <f t="shared" si="0"/>
        <v>53</v>
      </c>
      <c r="H13" s="31">
        <f>IF(D13="m",VLOOKUP(G13,AgeStdHMS!$A:$L,10,FALSE),VLOOKUP(G13,'AgeStdHMS W'!A:L,10,FALSE))</f>
        <v>3.5104166666666665E-2</v>
      </c>
      <c r="I13" s="66">
        <f t="shared" si="2"/>
        <v>53</v>
      </c>
      <c r="J13" s="31">
        <f>IF($D13="m",VLOOKUP(I13,AgeStdHMS!$A:$L,12,FALSE),VLOOKUP(I13,'AgeStdHMS W'!$A:$L,12,FALSE))</f>
        <v>4.6458333333333331E-2</v>
      </c>
      <c r="K13" s="66">
        <f t="shared" si="3"/>
        <v>53</v>
      </c>
      <c r="L13" s="31">
        <f>IF($D13="m",VLOOKUP(K13,AgeStdHMS!$A:$L,12,FALSE),VLOOKUP(K13,'AgeStdHMS W'!$A:$L,12,FALSE))</f>
        <v>4.6458333333333331E-2</v>
      </c>
      <c r="M13" s="66">
        <f t="shared" si="4"/>
        <v>53</v>
      </c>
      <c r="N13" s="31">
        <f>IF($D13="m",VLOOKUP(M13,AgeStdHMS!$A:$L,2,FALSE),VLOOKUP(M13,'AgeStdHMS W'!$A:$L,2,FALSE))</f>
        <v>1.0486111111111111E-2</v>
      </c>
      <c r="O13" s="66">
        <f t="shared" si="5"/>
        <v>53</v>
      </c>
      <c r="P13" s="31">
        <f>IF($D13="m",VLOOKUP(O13,AgeStdHMS!$A:$L,7,FALSE),VLOOKUP(O13,'AgeStdHMS W'!$A:$L,7,FALSE))</f>
        <v>2.1400462962962961E-2</v>
      </c>
      <c r="Q13" s="66">
        <f t="shared" si="5"/>
        <v>53</v>
      </c>
      <c r="R13" s="31">
        <f>IF($D13="m",VLOOKUP(Q13,AgeStdHMS!$A:$L,7,FALSE),VLOOKUP(Q13,'AgeStdHMS W'!$A:$L,7,FALSE))</f>
        <v>2.1400462962962961E-2</v>
      </c>
      <c r="S13" s="66">
        <f t="shared" si="5"/>
        <v>54</v>
      </c>
      <c r="T13" s="31">
        <f>IF($D13="m",VLOOKUP(S13,AgeStdHMS!$A:$L,7,FALSE),VLOOKUP(S13,'AgeStdHMS W'!$A:$L,7,FALSE))</f>
        <v>2.1585648148148149E-2</v>
      </c>
      <c r="U13" s="66">
        <f t="shared" si="5"/>
        <v>54</v>
      </c>
      <c r="V13" s="31">
        <f>IF($D13="m",VLOOKUP(U13,AgeStdHMS!$A:$L,7,FALSE),VLOOKUP(U13,'AgeStdHMS W'!$A:$L,7,FALSE))</f>
        <v>2.1585648148148149E-2</v>
      </c>
      <c r="W13" s="66">
        <f t="shared" si="6"/>
        <v>53</v>
      </c>
      <c r="X13" s="31">
        <f>IF($D13="m",VLOOKUP(W13,AgeStdHMS!$A:$L,7,FALSE),VLOOKUP(W13,'AgeStdHMS W'!$A:$L,7,FALSE))</f>
        <v>2.1400462962962961E-2</v>
      </c>
      <c r="Y13" s="66">
        <f t="shared" si="7"/>
        <v>53</v>
      </c>
      <c r="Z13" s="31">
        <f>IF($D13="m",VLOOKUP(Y13,AgeStdHMS!$A:$L,7,FALSE),VLOOKUP(Y13,'AgeStdHMS W'!$A:$L,7,FALSE))</f>
        <v>2.1400462962962961E-2</v>
      </c>
      <c r="AA13" s="66">
        <f t="shared" si="8"/>
        <v>53</v>
      </c>
      <c r="AB13" s="31">
        <f>IF($D13="m",VLOOKUP(AA13,AgeStdHMS!$A:$L,7,FALSE),VLOOKUP(AA13,'AgeStdHMS W'!$A:$L,7,FALSE))</f>
        <v>2.1400462962962961E-2</v>
      </c>
      <c r="AC13" s="66">
        <f t="shared" si="9"/>
        <v>53</v>
      </c>
      <c r="AD13" s="31">
        <f>IF($D13="m",VLOOKUP(AC13,AgeStdHMS!$A:$L,7,FALSE),VLOOKUP(AC13,'AgeStdHMS W'!$A:$L,7,FALSE))</f>
        <v>2.1400462962962961E-2</v>
      </c>
    </row>
    <row r="14" spans="1:30" x14ac:dyDescent="0.2">
      <c r="A14" s="60" t="s">
        <v>805</v>
      </c>
      <c r="B14" s="60" t="s">
        <v>804</v>
      </c>
      <c r="C14" s="60" t="str">
        <f t="shared" si="1"/>
        <v>Kevan Back</v>
      </c>
      <c r="D14" s="70" t="s">
        <v>873</v>
      </c>
      <c r="E14" s="63">
        <v>23586</v>
      </c>
      <c r="F14" s="60" t="s">
        <v>803</v>
      </c>
      <c r="G14" s="66">
        <f t="shared" si="0"/>
        <v>51</v>
      </c>
      <c r="H14" s="31">
        <f>IF(D14="m",VLOOKUP(G14,AgeStdHMS!$A:$L,10,FALSE),VLOOKUP(G14,'AgeStdHMS W'!A:L,10,FALSE))</f>
        <v>3.4490740740740738E-2</v>
      </c>
      <c r="I14" s="66">
        <f t="shared" si="2"/>
        <v>51</v>
      </c>
      <c r="J14" s="31">
        <f>IF($D14="m",VLOOKUP(I14,AgeStdHMS!$A:$L,12,FALSE),VLOOKUP(I14,'AgeStdHMS W'!$A:$L,12,FALSE))</f>
        <v>4.5636574074074072E-2</v>
      </c>
      <c r="K14" s="66">
        <f t="shared" si="3"/>
        <v>51</v>
      </c>
      <c r="L14" s="31">
        <f>IF($D14="m",VLOOKUP(K14,AgeStdHMS!$A:$L,12,FALSE),VLOOKUP(K14,'AgeStdHMS W'!$A:$L,12,FALSE))</f>
        <v>4.5636574074074072E-2</v>
      </c>
      <c r="M14" s="66">
        <f t="shared" si="4"/>
        <v>51</v>
      </c>
      <c r="N14" s="31">
        <f>IF($D14="m",VLOOKUP(M14,AgeStdHMS!$A:$L,2,FALSE),VLOOKUP(M14,'AgeStdHMS W'!$A:$L,2,FALSE))</f>
        <v>1.0324074074074074E-2</v>
      </c>
      <c r="O14" s="66">
        <f t="shared" si="5"/>
        <v>51</v>
      </c>
      <c r="P14" s="31">
        <f>IF($D14="m",VLOOKUP(O14,AgeStdHMS!$A:$L,7,FALSE),VLOOKUP(O14,'AgeStdHMS W'!$A:$L,7,FALSE))</f>
        <v>2.1041666666666667E-2</v>
      </c>
      <c r="Q14" s="66">
        <f t="shared" si="5"/>
        <v>51</v>
      </c>
      <c r="R14" s="31">
        <f>IF($D14="m",VLOOKUP(Q14,AgeStdHMS!$A:$L,7,FALSE),VLOOKUP(Q14,'AgeStdHMS W'!$A:$L,7,FALSE))</f>
        <v>2.1041666666666667E-2</v>
      </c>
      <c r="S14" s="66">
        <f t="shared" si="5"/>
        <v>51</v>
      </c>
      <c r="T14" s="31">
        <f>IF($D14="m",VLOOKUP(S14,AgeStdHMS!$A:$L,7,FALSE),VLOOKUP(S14,'AgeStdHMS W'!$A:$L,7,FALSE))</f>
        <v>2.1041666666666667E-2</v>
      </c>
      <c r="U14" s="66">
        <f t="shared" si="5"/>
        <v>52</v>
      </c>
      <c r="V14" s="31">
        <f>IF($D14="m",VLOOKUP(U14,AgeStdHMS!$A:$L,7,FALSE),VLOOKUP(U14,'AgeStdHMS W'!$A:$L,7,FALSE))</f>
        <v>2.1215277777777777E-2</v>
      </c>
      <c r="W14" s="66">
        <f t="shared" si="6"/>
        <v>51</v>
      </c>
      <c r="X14" s="31">
        <f>IF($D14="m",VLOOKUP(W14,AgeStdHMS!$A:$L,7,FALSE),VLOOKUP(W14,'AgeStdHMS W'!$A:$L,7,FALSE))</f>
        <v>2.1041666666666667E-2</v>
      </c>
      <c r="Y14" s="66">
        <f t="shared" si="7"/>
        <v>51</v>
      </c>
      <c r="Z14" s="31">
        <f>IF($D14="m",VLOOKUP(Y14,AgeStdHMS!$A:$L,7,FALSE),VLOOKUP(Y14,'AgeStdHMS W'!$A:$L,7,FALSE))</f>
        <v>2.1041666666666667E-2</v>
      </c>
      <c r="AA14" s="66">
        <f t="shared" si="8"/>
        <v>51</v>
      </c>
      <c r="AB14" s="31">
        <f>IF($D14="m",VLOOKUP(AA14,AgeStdHMS!$A:$L,7,FALSE),VLOOKUP(AA14,'AgeStdHMS W'!$A:$L,7,FALSE))</f>
        <v>2.1041666666666667E-2</v>
      </c>
      <c r="AC14" s="66">
        <f t="shared" si="9"/>
        <v>51</v>
      </c>
      <c r="AD14" s="31">
        <f>IF($D14="m",VLOOKUP(AC14,AgeStdHMS!$A:$L,7,FALSE),VLOOKUP(AC14,'AgeStdHMS W'!$A:$L,7,FALSE))</f>
        <v>2.1041666666666667E-2</v>
      </c>
    </row>
    <row r="15" spans="1:30" x14ac:dyDescent="0.2">
      <c r="A15" s="60" t="s">
        <v>802</v>
      </c>
      <c r="B15" s="60" t="s">
        <v>801</v>
      </c>
      <c r="C15" s="60" t="str">
        <f t="shared" si="1"/>
        <v>Olivia  Balaceanu</v>
      </c>
      <c r="D15" s="70" t="s">
        <v>874</v>
      </c>
      <c r="E15" s="63">
        <v>29356</v>
      </c>
      <c r="F15" s="60" t="s">
        <v>800</v>
      </c>
      <c r="G15" s="66">
        <f t="shared" si="0"/>
        <v>35</v>
      </c>
      <c r="H15" s="31">
        <f>IF(D15="m",VLOOKUP(G15,AgeStdHMS!$A:$L,10,FALSE),VLOOKUP(G15,'AgeStdHMS W'!A:L,10,FALSE))</f>
        <v>3.4618055555555555E-2</v>
      </c>
      <c r="I15" s="66">
        <f t="shared" si="2"/>
        <v>35</v>
      </c>
      <c r="J15" s="31">
        <f>IF($D15="m",VLOOKUP(I15,AgeStdHMS!$A:$L,12,FALSE),VLOOKUP(I15,'AgeStdHMS W'!$A:$L,12,FALSE))</f>
        <v>4.5729166666666668E-2</v>
      </c>
      <c r="K15" s="66">
        <f t="shared" si="3"/>
        <v>35</v>
      </c>
      <c r="L15" s="31">
        <f>IF($D15="m",VLOOKUP(K15,AgeStdHMS!$A:$L,12,FALSE),VLOOKUP(K15,'AgeStdHMS W'!$A:$L,12,FALSE))</f>
        <v>4.5729166666666668E-2</v>
      </c>
      <c r="M15" s="66">
        <f t="shared" si="4"/>
        <v>35</v>
      </c>
      <c r="N15" s="31">
        <f>IF($D15="m",VLOOKUP(M15,AgeStdHMS!$A:$L,2,FALSE),VLOOKUP(M15,'AgeStdHMS W'!$A:$L,2,FALSE))</f>
        <v>1.0324074074074074E-2</v>
      </c>
      <c r="O15" s="66">
        <f t="shared" si="5"/>
        <v>36</v>
      </c>
      <c r="P15" s="31">
        <f>IF($D15="m",VLOOKUP(O15,AgeStdHMS!$A:$L,7,FALSE),VLOOKUP(O15,'AgeStdHMS W'!$A:$L,7,FALSE))</f>
        <v>2.1284722222222222E-2</v>
      </c>
      <c r="Q15" s="66">
        <f t="shared" si="5"/>
        <v>36</v>
      </c>
      <c r="R15" s="31">
        <f>IF($D15="m",VLOOKUP(Q15,AgeStdHMS!$A:$L,7,FALSE),VLOOKUP(Q15,'AgeStdHMS W'!$A:$L,7,FALSE))</f>
        <v>2.1284722222222222E-2</v>
      </c>
      <c r="S15" s="66">
        <f t="shared" si="5"/>
        <v>36</v>
      </c>
      <c r="T15" s="31">
        <f>IF($D15="m",VLOOKUP(S15,AgeStdHMS!$A:$L,7,FALSE),VLOOKUP(S15,'AgeStdHMS W'!$A:$L,7,FALSE))</f>
        <v>2.1284722222222222E-2</v>
      </c>
      <c r="U15" s="66">
        <f t="shared" si="5"/>
        <v>36</v>
      </c>
      <c r="V15" s="31">
        <f>IF($D15="m",VLOOKUP(U15,AgeStdHMS!$A:$L,7,FALSE),VLOOKUP(U15,'AgeStdHMS W'!$A:$L,7,FALSE))</f>
        <v>2.1284722222222222E-2</v>
      </c>
      <c r="W15" s="66">
        <f t="shared" si="6"/>
        <v>36</v>
      </c>
      <c r="X15" s="31">
        <f>IF($D15="m",VLOOKUP(W15,AgeStdHMS!$A:$L,7,FALSE),VLOOKUP(W15,'AgeStdHMS W'!$A:$L,7,FALSE))</f>
        <v>2.1284722222222222E-2</v>
      </c>
      <c r="Y15" s="66">
        <f t="shared" si="7"/>
        <v>36</v>
      </c>
      <c r="Z15" s="31">
        <f>IF($D15="m",VLOOKUP(Y15,AgeStdHMS!$A:$L,7,FALSE),VLOOKUP(Y15,'AgeStdHMS W'!$A:$L,7,FALSE))</f>
        <v>2.1284722222222222E-2</v>
      </c>
      <c r="AA15" s="66">
        <f t="shared" si="8"/>
        <v>36</v>
      </c>
      <c r="AB15" s="31">
        <f>IF($D15="m",VLOOKUP(AA15,AgeStdHMS!$A:$L,7,FALSE),VLOOKUP(AA15,'AgeStdHMS W'!$A:$L,7,FALSE))</f>
        <v>2.1284722222222222E-2</v>
      </c>
      <c r="AC15" s="66">
        <f t="shared" si="9"/>
        <v>36</v>
      </c>
      <c r="AD15" s="31">
        <f>IF($D15="m",VLOOKUP(AC15,AgeStdHMS!$A:$L,7,FALSE),VLOOKUP(AC15,'AgeStdHMS W'!$A:$L,7,FALSE))</f>
        <v>2.1284722222222222E-2</v>
      </c>
    </row>
    <row r="16" spans="1:30" x14ac:dyDescent="0.2">
      <c r="A16" s="60" t="s">
        <v>799</v>
      </c>
      <c r="B16" s="60" t="s">
        <v>798</v>
      </c>
      <c r="C16" s="60" t="str">
        <f t="shared" si="1"/>
        <v>Rebecca Barden</v>
      </c>
      <c r="D16" s="70" t="s">
        <v>874</v>
      </c>
      <c r="E16" s="63">
        <v>24348</v>
      </c>
      <c r="F16" s="60" t="s">
        <v>797</v>
      </c>
      <c r="G16" s="66">
        <f t="shared" si="0"/>
        <v>49</v>
      </c>
      <c r="H16" s="31">
        <f>IF(D16="m",VLOOKUP(G16,AgeStdHMS!$A:$L,10,FALSE),VLOOKUP(G16,'AgeStdHMS W'!A:L,10,FALSE))</f>
        <v>3.8518518518518521E-2</v>
      </c>
      <c r="I16" s="66">
        <f t="shared" si="2"/>
        <v>49</v>
      </c>
      <c r="J16" s="31">
        <f>IF($D16="m",VLOOKUP(I16,AgeStdHMS!$A:$L,12,FALSE),VLOOKUP(I16,'AgeStdHMS W'!$A:$L,12,FALSE))</f>
        <v>5.0879629629629629E-2</v>
      </c>
      <c r="K16" s="66">
        <f t="shared" si="3"/>
        <v>49</v>
      </c>
      <c r="L16" s="31">
        <f>IF($D16="m",VLOOKUP(K16,AgeStdHMS!$A:$L,12,FALSE),VLOOKUP(K16,'AgeStdHMS W'!$A:$L,12,FALSE))</f>
        <v>5.0879629629629629E-2</v>
      </c>
      <c r="M16" s="66">
        <f t="shared" si="4"/>
        <v>49</v>
      </c>
      <c r="N16" s="31">
        <f>IF($D16="m",VLOOKUP(M16,AgeStdHMS!$A:$L,2,FALSE),VLOOKUP(M16,'AgeStdHMS W'!$A:$L,2,FALSE))</f>
        <v>1.1354166666666667E-2</v>
      </c>
      <c r="O16" s="66">
        <f t="shared" si="5"/>
        <v>49</v>
      </c>
      <c r="P16" s="31">
        <f>IF($D16="m",VLOOKUP(O16,AgeStdHMS!$A:$L,7,FALSE),VLOOKUP(O16,'AgeStdHMS W'!$A:$L,7,FALSE))</f>
        <v>2.3518518518518518E-2</v>
      </c>
      <c r="Q16" s="66">
        <f t="shared" si="5"/>
        <v>49</v>
      </c>
      <c r="R16" s="31">
        <f>IF($D16="m",VLOOKUP(Q16,AgeStdHMS!$A:$L,7,FALSE),VLOOKUP(Q16,'AgeStdHMS W'!$A:$L,7,FALSE))</f>
        <v>2.3518518518518518E-2</v>
      </c>
      <c r="S16" s="66">
        <f t="shared" si="5"/>
        <v>49</v>
      </c>
      <c r="T16" s="31">
        <f>IF($D16="m",VLOOKUP(S16,AgeStdHMS!$A:$L,7,FALSE),VLOOKUP(S16,'AgeStdHMS W'!$A:$L,7,FALSE))</f>
        <v>2.3518518518518518E-2</v>
      </c>
      <c r="U16" s="66">
        <f t="shared" si="5"/>
        <v>49</v>
      </c>
      <c r="V16" s="31">
        <f>IF($D16="m",VLOOKUP(U16,AgeStdHMS!$A:$L,7,FALSE),VLOOKUP(U16,'AgeStdHMS W'!$A:$L,7,FALSE))</f>
        <v>2.3518518518518518E-2</v>
      </c>
      <c r="W16" s="66">
        <f t="shared" si="6"/>
        <v>49</v>
      </c>
      <c r="X16" s="31">
        <f>IF($D16="m",VLOOKUP(W16,AgeStdHMS!$A:$L,7,FALSE),VLOOKUP(W16,'AgeStdHMS W'!$A:$L,7,FALSE))</f>
        <v>2.3518518518518518E-2</v>
      </c>
      <c r="Y16" s="66">
        <f t="shared" si="7"/>
        <v>49</v>
      </c>
      <c r="Z16" s="31">
        <f>IF($D16="m",VLOOKUP(Y16,AgeStdHMS!$A:$L,7,FALSE),VLOOKUP(Y16,'AgeStdHMS W'!$A:$L,7,FALSE))</f>
        <v>2.3518518518518518E-2</v>
      </c>
      <c r="AA16" s="66">
        <f t="shared" si="8"/>
        <v>49</v>
      </c>
      <c r="AB16" s="31">
        <f>IF($D16="m",VLOOKUP(AA16,AgeStdHMS!$A:$L,7,FALSE),VLOOKUP(AA16,'AgeStdHMS W'!$A:$L,7,FALSE))</f>
        <v>2.3518518518518518E-2</v>
      </c>
      <c r="AC16" s="66">
        <f t="shared" si="9"/>
        <v>49</v>
      </c>
      <c r="AD16" s="31">
        <f>IF($D16="m",VLOOKUP(AC16,AgeStdHMS!$A:$L,7,FALSE),VLOOKUP(AC16,'AgeStdHMS W'!$A:$L,7,FALSE))</f>
        <v>2.3518518518518518E-2</v>
      </c>
    </row>
    <row r="17" spans="1:30" x14ac:dyDescent="0.2">
      <c r="A17" s="60" t="s">
        <v>796</v>
      </c>
      <c r="B17" s="60" t="s">
        <v>795</v>
      </c>
      <c r="C17" s="60" t="str">
        <f t="shared" si="1"/>
        <v>Denys Baudry</v>
      </c>
      <c r="D17" s="70" t="s">
        <v>874</v>
      </c>
      <c r="E17" s="63">
        <v>18649</v>
      </c>
      <c r="F17" s="60" t="s">
        <v>794</v>
      </c>
      <c r="G17" s="66">
        <f t="shared" si="0"/>
        <v>65</v>
      </c>
      <c r="H17" s="31">
        <f>IF(D17="m",VLOOKUP(G17,AgeStdHMS!$A:$L,10,FALSE),VLOOKUP(G17,'AgeStdHMS W'!A:L,10,FALSE))</f>
        <v>4.7476851851851853E-2</v>
      </c>
      <c r="I17" s="66">
        <f t="shared" si="2"/>
        <v>65</v>
      </c>
      <c r="J17" s="31">
        <f>IF($D17="m",VLOOKUP(I17,AgeStdHMS!$A:$L,12,FALSE),VLOOKUP(I17,'AgeStdHMS W'!$A:$L,12,FALSE))</f>
        <v>6.2731481481481485E-2</v>
      </c>
      <c r="K17" s="66">
        <f t="shared" si="3"/>
        <v>65</v>
      </c>
      <c r="L17" s="31">
        <f>IF($D17="m",VLOOKUP(K17,AgeStdHMS!$A:$L,12,FALSE),VLOOKUP(K17,'AgeStdHMS W'!$A:$L,12,FALSE))</f>
        <v>6.2731481481481485E-2</v>
      </c>
      <c r="M17" s="66">
        <f t="shared" si="4"/>
        <v>65</v>
      </c>
      <c r="N17" s="31">
        <f>IF($D17="m",VLOOKUP(M17,AgeStdHMS!$A:$L,2,FALSE),VLOOKUP(M17,'AgeStdHMS W'!$A:$L,2,FALSE))</f>
        <v>1.3703703703703704E-2</v>
      </c>
      <c r="O17" s="66">
        <f t="shared" si="5"/>
        <v>65</v>
      </c>
      <c r="P17" s="31">
        <f>IF($D17="m",VLOOKUP(O17,AgeStdHMS!$A:$L,7,FALSE),VLOOKUP(O17,'AgeStdHMS W'!$A:$L,7,FALSE))</f>
        <v>2.8958333333333332E-2</v>
      </c>
      <c r="Q17" s="66">
        <f t="shared" si="5"/>
        <v>65</v>
      </c>
      <c r="R17" s="31">
        <f>IF($D17="m",VLOOKUP(Q17,AgeStdHMS!$A:$L,7,FALSE),VLOOKUP(Q17,'AgeStdHMS W'!$A:$L,7,FALSE))</f>
        <v>2.8958333333333332E-2</v>
      </c>
      <c r="S17" s="66">
        <f t="shared" si="5"/>
        <v>65</v>
      </c>
      <c r="T17" s="31">
        <f>IF($D17="m",VLOOKUP(S17,AgeStdHMS!$A:$L,7,FALSE),VLOOKUP(S17,'AgeStdHMS W'!$A:$L,7,FALSE))</f>
        <v>2.8958333333333332E-2</v>
      </c>
      <c r="U17" s="66">
        <f t="shared" si="5"/>
        <v>65</v>
      </c>
      <c r="V17" s="31">
        <f>IF($D17="m",VLOOKUP(U17,AgeStdHMS!$A:$L,7,FALSE),VLOOKUP(U17,'AgeStdHMS W'!$A:$L,7,FALSE))</f>
        <v>2.8958333333333332E-2</v>
      </c>
      <c r="W17" s="66">
        <f t="shared" si="6"/>
        <v>65</v>
      </c>
      <c r="X17" s="31">
        <f>IF($D17="m",VLOOKUP(W17,AgeStdHMS!$A:$L,7,FALSE),VLOOKUP(W17,'AgeStdHMS W'!$A:$L,7,FALSE))</f>
        <v>2.8958333333333332E-2</v>
      </c>
      <c r="Y17" s="66">
        <f t="shared" si="7"/>
        <v>65</v>
      </c>
      <c r="Z17" s="31">
        <f>IF($D17="m",VLOOKUP(Y17,AgeStdHMS!$A:$L,7,FALSE),VLOOKUP(Y17,'AgeStdHMS W'!$A:$L,7,FALSE))</f>
        <v>2.8958333333333332E-2</v>
      </c>
      <c r="AA17" s="66">
        <f t="shared" si="8"/>
        <v>65</v>
      </c>
      <c r="AB17" s="31">
        <f>IF($D17="m",VLOOKUP(AA17,AgeStdHMS!$A:$L,7,FALSE),VLOOKUP(AA17,'AgeStdHMS W'!$A:$L,7,FALSE))</f>
        <v>2.8958333333333332E-2</v>
      </c>
      <c r="AC17" s="66">
        <f t="shared" si="9"/>
        <v>65</v>
      </c>
      <c r="AD17" s="31">
        <f>IF($D17="m",VLOOKUP(AC17,AgeStdHMS!$A:$L,7,FALSE),VLOOKUP(AC17,'AgeStdHMS W'!$A:$L,7,FALSE))</f>
        <v>2.8958333333333332E-2</v>
      </c>
    </row>
    <row r="18" spans="1:30" x14ac:dyDescent="0.2">
      <c r="A18" s="60" t="s">
        <v>531</v>
      </c>
      <c r="B18" s="60" t="s">
        <v>793</v>
      </c>
      <c r="C18" s="60" t="str">
        <f t="shared" si="1"/>
        <v>Chris Baynes</v>
      </c>
      <c r="D18" s="70" t="s">
        <v>873</v>
      </c>
      <c r="E18" s="63">
        <v>29305</v>
      </c>
      <c r="F18" s="60" t="s">
        <v>792</v>
      </c>
      <c r="G18" s="66">
        <f t="shared" si="0"/>
        <v>35</v>
      </c>
      <c r="H18" s="31">
        <f>IF(D18="m",VLOOKUP(G18,AgeStdHMS!$A:$L,10,FALSE),VLOOKUP(G18,'AgeStdHMS W'!A:L,10,FALSE))</f>
        <v>3.0752314814814816E-2</v>
      </c>
      <c r="I18" s="66">
        <f t="shared" si="2"/>
        <v>35</v>
      </c>
      <c r="J18" s="31">
        <f>IF($D18="m",VLOOKUP(I18,AgeStdHMS!$A:$L,12,FALSE),VLOOKUP(I18,'AgeStdHMS W'!$A:$L,12,FALSE))</f>
        <v>4.0752314814814818E-2</v>
      </c>
      <c r="K18" s="66">
        <f t="shared" si="3"/>
        <v>35</v>
      </c>
      <c r="L18" s="31">
        <f>IF($D18="m",VLOOKUP(K18,AgeStdHMS!$A:$L,12,FALSE),VLOOKUP(K18,'AgeStdHMS W'!$A:$L,12,FALSE))</f>
        <v>4.0752314814814818E-2</v>
      </c>
      <c r="M18" s="66">
        <f t="shared" si="4"/>
        <v>36</v>
      </c>
      <c r="N18" s="31">
        <f>IF($D18="m",VLOOKUP(M18,AgeStdHMS!$A:$L,2,FALSE),VLOOKUP(M18,'AgeStdHMS W'!$A:$L,2,FALSE))</f>
        <v>9.2592592592592587E-3</v>
      </c>
      <c r="O18" s="66">
        <f t="shared" si="5"/>
        <v>36</v>
      </c>
      <c r="P18" s="31">
        <f>IF($D18="m",VLOOKUP(O18,AgeStdHMS!$A:$L,7,FALSE),VLOOKUP(O18,'AgeStdHMS W'!$A:$L,7,FALSE))</f>
        <v>1.8796296296296297E-2</v>
      </c>
      <c r="Q18" s="66">
        <f t="shared" si="5"/>
        <v>36</v>
      </c>
      <c r="R18" s="31">
        <f>IF($D18="m",VLOOKUP(Q18,AgeStdHMS!$A:$L,7,FALSE),VLOOKUP(Q18,'AgeStdHMS W'!$A:$L,7,FALSE))</f>
        <v>1.8796296296296297E-2</v>
      </c>
      <c r="S18" s="66">
        <f t="shared" si="5"/>
        <v>36</v>
      </c>
      <c r="T18" s="31">
        <f>IF($D18="m",VLOOKUP(S18,AgeStdHMS!$A:$L,7,FALSE),VLOOKUP(S18,'AgeStdHMS W'!$A:$L,7,FALSE))</f>
        <v>1.8796296296296297E-2</v>
      </c>
      <c r="U18" s="66">
        <f t="shared" si="5"/>
        <v>36</v>
      </c>
      <c r="V18" s="31">
        <f>IF($D18="m",VLOOKUP(U18,AgeStdHMS!$A:$L,7,FALSE),VLOOKUP(U18,'AgeStdHMS W'!$A:$L,7,FALSE))</f>
        <v>1.8796296296296297E-2</v>
      </c>
      <c r="W18" s="66">
        <f t="shared" si="6"/>
        <v>36</v>
      </c>
      <c r="X18" s="31">
        <f>IF($D18="m",VLOOKUP(W18,AgeStdHMS!$A:$L,7,FALSE),VLOOKUP(W18,'AgeStdHMS W'!$A:$L,7,FALSE))</f>
        <v>1.8796296296296297E-2</v>
      </c>
      <c r="Y18" s="66">
        <f t="shared" si="7"/>
        <v>36</v>
      </c>
      <c r="Z18" s="31">
        <f>IF($D18="m",VLOOKUP(Y18,AgeStdHMS!$A:$L,7,FALSE),VLOOKUP(Y18,'AgeStdHMS W'!$A:$L,7,FALSE))</f>
        <v>1.8796296296296297E-2</v>
      </c>
      <c r="AA18" s="66">
        <f t="shared" si="8"/>
        <v>36</v>
      </c>
      <c r="AB18" s="31">
        <f>IF($D18="m",VLOOKUP(AA18,AgeStdHMS!$A:$L,7,FALSE),VLOOKUP(AA18,'AgeStdHMS W'!$A:$L,7,FALSE))</f>
        <v>1.8796296296296297E-2</v>
      </c>
      <c r="AC18" s="66">
        <f t="shared" si="9"/>
        <v>36</v>
      </c>
      <c r="AD18" s="31">
        <f>IF($D18="m",VLOOKUP(AC18,AgeStdHMS!$A:$L,7,FALSE),VLOOKUP(AC18,'AgeStdHMS W'!$A:$L,7,FALSE))</f>
        <v>1.8796296296296297E-2</v>
      </c>
    </row>
    <row r="19" spans="1:30" x14ac:dyDescent="0.2">
      <c r="A19" s="60" t="s">
        <v>314</v>
      </c>
      <c r="B19" s="60" t="s">
        <v>791</v>
      </c>
      <c r="C19" s="60" t="str">
        <f t="shared" si="1"/>
        <v>Louise Beale</v>
      </c>
      <c r="D19" s="70" t="s">
        <v>874</v>
      </c>
      <c r="E19" s="63">
        <v>26352</v>
      </c>
      <c r="F19" s="60" t="s">
        <v>790</v>
      </c>
      <c r="G19" s="66">
        <f t="shared" si="0"/>
        <v>43</v>
      </c>
      <c r="H19" s="31">
        <f>IF(D19="m",VLOOKUP(G19,AgeStdHMS!$A:$L,10,FALSE),VLOOKUP(G19,'AgeStdHMS W'!A:L,10,FALSE))</f>
        <v>3.6238425925925924E-2</v>
      </c>
      <c r="I19" s="66">
        <f t="shared" si="2"/>
        <v>43</v>
      </c>
      <c r="J19" s="31">
        <f>IF($D19="m",VLOOKUP(I19,AgeStdHMS!$A:$L,12,FALSE),VLOOKUP(I19,'AgeStdHMS W'!$A:$L,12,FALSE))</f>
        <v>4.7870370370370369E-2</v>
      </c>
      <c r="K19" s="66">
        <f t="shared" si="3"/>
        <v>44</v>
      </c>
      <c r="L19" s="31">
        <f>IF($D19="m",VLOOKUP(K19,AgeStdHMS!$A:$L,12,FALSE),VLOOKUP(K19,'AgeStdHMS W'!$A:$L,12,FALSE))</f>
        <v>4.8275462962962964E-2</v>
      </c>
      <c r="M19" s="66">
        <f t="shared" si="4"/>
        <v>44</v>
      </c>
      <c r="N19" s="31">
        <f>IF($D19="m",VLOOKUP(M19,AgeStdHMS!$A:$L,2,FALSE),VLOOKUP(M19,'AgeStdHMS W'!$A:$L,2,FALSE))</f>
        <v>1.0821759259259258E-2</v>
      </c>
      <c r="O19" s="66">
        <f t="shared" si="5"/>
        <v>44</v>
      </c>
      <c r="P19" s="31">
        <f>IF($D19="m",VLOOKUP(O19,AgeStdHMS!$A:$L,7,FALSE),VLOOKUP(O19,'AgeStdHMS W'!$A:$L,7,FALSE))</f>
        <v>2.2326388888888889E-2</v>
      </c>
      <c r="Q19" s="66">
        <f t="shared" si="5"/>
        <v>44</v>
      </c>
      <c r="R19" s="31">
        <f>IF($D19="m",VLOOKUP(Q19,AgeStdHMS!$A:$L,7,FALSE),VLOOKUP(Q19,'AgeStdHMS W'!$A:$L,7,FALSE))</f>
        <v>2.2326388888888889E-2</v>
      </c>
      <c r="S19" s="66">
        <f t="shared" si="5"/>
        <v>44</v>
      </c>
      <c r="T19" s="31">
        <f>IF($D19="m",VLOOKUP(S19,AgeStdHMS!$A:$L,7,FALSE),VLOOKUP(S19,'AgeStdHMS W'!$A:$L,7,FALSE))</f>
        <v>2.2326388888888889E-2</v>
      </c>
      <c r="U19" s="66">
        <f t="shared" si="5"/>
        <v>44</v>
      </c>
      <c r="V19" s="31">
        <f>IF($D19="m",VLOOKUP(U19,AgeStdHMS!$A:$L,7,FALSE),VLOOKUP(U19,'AgeStdHMS W'!$A:$L,7,FALSE))</f>
        <v>2.2326388888888889E-2</v>
      </c>
      <c r="W19" s="66">
        <f t="shared" si="6"/>
        <v>44</v>
      </c>
      <c r="X19" s="31">
        <f>IF($D19="m",VLOOKUP(W19,AgeStdHMS!$A:$L,7,FALSE),VLOOKUP(W19,'AgeStdHMS W'!$A:$L,7,FALSE))</f>
        <v>2.2326388888888889E-2</v>
      </c>
      <c r="Y19" s="66">
        <f t="shared" si="7"/>
        <v>44</v>
      </c>
      <c r="Z19" s="31">
        <f>IF($D19="m",VLOOKUP(Y19,AgeStdHMS!$A:$L,7,FALSE),VLOOKUP(Y19,'AgeStdHMS W'!$A:$L,7,FALSE))</f>
        <v>2.2326388888888889E-2</v>
      </c>
      <c r="AA19" s="66">
        <f t="shared" si="8"/>
        <v>44</v>
      </c>
      <c r="AB19" s="31">
        <f>IF($D19="m",VLOOKUP(AA19,AgeStdHMS!$A:$L,7,FALSE),VLOOKUP(AA19,'AgeStdHMS W'!$A:$L,7,FALSE))</f>
        <v>2.2326388888888889E-2</v>
      </c>
      <c r="AC19" s="66">
        <f t="shared" si="9"/>
        <v>44</v>
      </c>
      <c r="AD19" s="31">
        <f>IF($D19="m",VLOOKUP(AC19,AgeStdHMS!$A:$L,7,FALSE),VLOOKUP(AC19,'AgeStdHMS W'!$A:$L,7,FALSE))</f>
        <v>2.2326388888888889E-2</v>
      </c>
    </row>
    <row r="20" spans="1:30" x14ac:dyDescent="0.2">
      <c r="A20" s="60" t="s">
        <v>789</v>
      </c>
      <c r="B20" s="60" t="s">
        <v>788</v>
      </c>
      <c r="C20" s="60" t="str">
        <f t="shared" si="1"/>
        <v>Danita Beetge</v>
      </c>
      <c r="D20" s="70" t="s">
        <v>874</v>
      </c>
      <c r="E20" s="63">
        <v>27886</v>
      </c>
      <c r="F20" s="60" t="s">
        <v>787</v>
      </c>
      <c r="G20" s="66">
        <f t="shared" si="0"/>
        <v>39</v>
      </c>
      <c r="H20" s="31">
        <f>IF(D20="m",VLOOKUP(G20,AgeStdHMS!$A:$L,10,FALSE),VLOOKUP(G20,'AgeStdHMS W'!A:L,10,FALSE))</f>
        <v>3.5243055555555555E-2</v>
      </c>
      <c r="I20" s="66">
        <f t="shared" si="2"/>
        <v>39</v>
      </c>
      <c r="J20" s="31">
        <f>IF($D20="m",VLOOKUP(I20,AgeStdHMS!$A:$L,12,FALSE),VLOOKUP(I20,'AgeStdHMS W'!$A:$L,12,FALSE))</f>
        <v>4.65625E-2</v>
      </c>
      <c r="K20" s="66">
        <f t="shared" si="3"/>
        <v>39</v>
      </c>
      <c r="L20" s="31">
        <f>IF($D20="m",VLOOKUP(K20,AgeStdHMS!$A:$L,12,FALSE),VLOOKUP(K20,'AgeStdHMS W'!$A:$L,12,FALSE))</f>
        <v>4.65625E-2</v>
      </c>
      <c r="M20" s="66">
        <f t="shared" si="4"/>
        <v>39</v>
      </c>
      <c r="N20" s="31">
        <f>IF($D20="m",VLOOKUP(M20,AgeStdHMS!$A:$L,2,FALSE),VLOOKUP(M20,'AgeStdHMS W'!$A:$L,2,FALSE))</f>
        <v>1.0474537037037037E-2</v>
      </c>
      <c r="O20" s="66">
        <f t="shared" si="5"/>
        <v>40</v>
      </c>
      <c r="P20" s="31">
        <f>IF($D20="m",VLOOKUP(O20,AgeStdHMS!$A:$L,7,FALSE),VLOOKUP(O20,'AgeStdHMS W'!$A:$L,7,FALSE))</f>
        <v>2.1689814814814815E-2</v>
      </c>
      <c r="Q20" s="66">
        <f t="shared" si="5"/>
        <v>40</v>
      </c>
      <c r="R20" s="31">
        <f>IF($D20="m",VLOOKUP(Q20,AgeStdHMS!$A:$L,7,FALSE),VLOOKUP(Q20,'AgeStdHMS W'!$A:$L,7,FALSE))</f>
        <v>2.1689814814814815E-2</v>
      </c>
      <c r="S20" s="66">
        <f t="shared" si="5"/>
        <v>40</v>
      </c>
      <c r="T20" s="31">
        <f>IF($D20="m",VLOOKUP(S20,AgeStdHMS!$A:$L,7,FALSE),VLOOKUP(S20,'AgeStdHMS W'!$A:$L,7,FALSE))</f>
        <v>2.1689814814814815E-2</v>
      </c>
      <c r="U20" s="66">
        <f t="shared" si="5"/>
        <v>40</v>
      </c>
      <c r="V20" s="31">
        <f>IF($D20="m",VLOOKUP(U20,AgeStdHMS!$A:$L,7,FALSE),VLOOKUP(U20,'AgeStdHMS W'!$A:$L,7,FALSE))</f>
        <v>2.1689814814814815E-2</v>
      </c>
      <c r="W20" s="66">
        <f t="shared" si="6"/>
        <v>40</v>
      </c>
      <c r="X20" s="31">
        <f>IF($D20="m",VLOOKUP(W20,AgeStdHMS!$A:$L,7,FALSE),VLOOKUP(W20,'AgeStdHMS W'!$A:$L,7,FALSE))</f>
        <v>2.1689814814814815E-2</v>
      </c>
      <c r="Y20" s="66">
        <f t="shared" si="7"/>
        <v>40</v>
      </c>
      <c r="Z20" s="31">
        <f>IF($D20="m",VLOOKUP(Y20,AgeStdHMS!$A:$L,7,FALSE),VLOOKUP(Y20,'AgeStdHMS W'!$A:$L,7,FALSE))</f>
        <v>2.1689814814814815E-2</v>
      </c>
      <c r="AA20" s="66">
        <f t="shared" si="8"/>
        <v>40</v>
      </c>
      <c r="AB20" s="31">
        <f>IF($D20="m",VLOOKUP(AA20,AgeStdHMS!$A:$L,7,FALSE),VLOOKUP(AA20,'AgeStdHMS W'!$A:$L,7,FALSE))</f>
        <v>2.1689814814814815E-2</v>
      </c>
      <c r="AC20" s="66">
        <f t="shared" si="9"/>
        <v>40</v>
      </c>
      <c r="AD20" s="31">
        <f>IF($D20="m",VLOOKUP(AC20,AgeStdHMS!$A:$L,7,FALSE),VLOOKUP(AC20,'AgeStdHMS W'!$A:$L,7,FALSE))</f>
        <v>2.1689814814814815E-2</v>
      </c>
    </row>
    <row r="21" spans="1:30" x14ac:dyDescent="0.2">
      <c r="A21" s="60" t="s">
        <v>786</v>
      </c>
      <c r="B21" s="60" t="s">
        <v>784</v>
      </c>
      <c r="C21" s="60" t="str">
        <f t="shared" si="1"/>
        <v>Cassie Belcher</v>
      </c>
      <c r="D21" s="70" t="s">
        <v>874</v>
      </c>
      <c r="E21" s="63">
        <v>31557</v>
      </c>
      <c r="F21" s="60" t="s">
        <v>785</v>
      </c>
      <c r="G21" s="66">
        <f t="shared" si="0"/>
        <v>29</v>
      </c>
      <c r="H21" s="31">
        <f>IF(D21="m",VLOOKUP(G21,AgeStdHMS!$A:$L,10,FALSE),VLOOKUP(G21,'AgeStdHMS W'!A:L,10,FALSE))</f>
        <v>3.4270833333333334E-2</v>
      </c>
      <c r="I21" s="66">
        <f t="shared" si="2"/>
        <v>29</v>
      </c>
      <c r="J21" s="31">
        <f>IF($D21="m",VLOOKUP(I21,AgeStdHMS!$A:$L,12,FALSE),VLOOKUP(I21,'AgeStdHMS W'!$A:$L,12,FALSE))</f>
        <v>4.5277777777777778E-2</v>
      </c>
      <c r="K21" s="66">
        <f t="shared" si="3"/>
        <v>29</v>
      </c>
      <c r="L21" s="31">
        <f>IF($D21="m",VLOOKUP(K21,AgeStdHMS!$A:$L,12,FALSE),VLOOKUP(K21,'AgeStdHMS W'!$A:$L,12,FALSE))</f>
        <v>4.5277777777777778E-2</v>
      </c>
      <c r="M21" s="66">
        <f t="shared" si="4"/>
        <v>29</v>
      </c>
      <c r="N21" s="31">
        <f>IF($D21="m",VLOOKUP(M21,AgeStdHMS!$A:$L,2,FALSE),VLOOKUP(M21,'AgeStdHMS W'!$A:$L,2,FALSE))</f>
        <v>1.0254629629629629E-2</v>
      </c>
      <c r="O21" s="66">
        <f t="shared" si="5"/>
        <v>29</v>
      </c>
      <c r="P21" s="31">
        <f>IF($D21="m",VLOOKUP(O21,AgeStdHMS!$A:$L,7,FALSE),VLOOKUP(O21,'AgeStdHMS W'!$A:$L,7,FALSE))</f>
        <v>2.1064814814814814E-2</v>
      </c>
      <c r="Q21" s="66">
        <f t="shared" si="5"/>
        <v>30</v>
      </c>
      <c r="R21" s="31">
        <f>IF($D21="m",VLOOKUP(Q21,AgeStdHMS!$A:$L,7,FALSE),VLOOKUP(Q21,'AgeStdHMS W'!$A:$L,7,FALSE))</f>
        <v>2.1064814814814814E-2</v>
      </c>
      <c r="S21" s="66">
        <f t="shared" si="5"/>
        <v>30</v>
      </c>
      <c r="T21" s="31">
        <f>IF($D21="m",VLOOKUP(S21,AgeStdHMS!$A:$L,7,FALSE),VLOOKUP(S21,'AgeStdHMS W'!$A:$L,7,FALSE))</f>
        <v>2.1064814814814814E-2</v>
      </c>
      <c r="U21" s="66">
        <f t="shared" si="5"/>
        <v>30</v>
      </c>
      <c r="V21" s="31">
        <f>IF($D21="m",VLOOKUP(U21,AgeStdHMS!$A:$L,7,FALSE),VLOOKUP(U21,'AgeStdHMS W'!$A:$L,7,FALSE))</f>
        <v>2.1064814814814814E-2</v>
      </c>
      <c r="W21" s="66">
        <f t="shared" si="6"/>
        <v>29</v>
      </c>
      <c r="X21" s="31">
        <f>IF($D21="m",VLOOKUP(W21,AgeStdHMS!$A:$L,7,FALSE),VLOOKUP(W21,'AgeStdHMS W'!$A:$L,7,FALSE))</f>
        <v>2.1064814814814814E-2</v>
      </c>
      <c r="Y21" s="66">
        <f t="shared" si="7"/>
        <v>29</v>
      </c>
      <c r="Z21" s="31">
        <f>IF($D21="m",VLOOKUP(Y21,AgeStdHMS!$A:$L,7,FALSE),VLOOKUP(Y21,'AgeStdHMS W'!$A:$L,7,FALSE))</f>
        <v>2.1064814814814814E-2</v>
      </c>
      <c r="AA21" s="66">
        <f t="shared" si="8"/>
        <v>29</v>
      </c>
      <c r="AB21" s="31">
        <f>IF($D21="m",VLOOKUP(AA21,AgeStdHMS!$A:$L,7,FALSE),VLOOKUP(AA21,'AgeStdHMS W'!$A:$L,7,FALSE))</f>
        <v>2.1064814814814814E-2</v>
      </c>
      <c r="AC21" s="66">
        <f t="shared" si="9"/>
        <v>29</v>
      </c>
      <c r="AD21" s="31">
        <f>IF($D21="m",VLOOKUP(AC21,AgeStdHMS!$A:$L,7,FALSE),VLOOKUP(AC21,'AgeStdHMS W'!$A:$L,7,FALSE))</f>
        <v>2.1064814814814814E-2</v>
      </c>
    </row>
    <row r="22" spans="1:30" x14ac:dyDescent="0.2">
      <c r="A22" s="60" t="s">
        <v>527</v>
      </c>
      <c r="B22" s="60" t="s">
        <v>784</v>
      </c>
      <c r="C22" s="60" t="str">
        <f t="shared" si="1"/>
        <v>Elizabeth Belcher</v>
      </c>
      <c r="D22" s="70" t="s">
        <v>874</v>
      </c>
      <c r="E22" s="63">
        <v>31558</v>
      </c>
      <c r="F22" s="60" t="s">
        <v>783</v>
      </c>
      <c r="G22" s="66">
        <f t="shared" si="0"/>
        <v>29</v>
      </c>
      <c r="H22" s="31">
        <f>IF(D22="m",VLOOKUP(G22,AgeStdHMS!$A:$L,10,FALSE),VLOOKUP(G22,'AgeStdHMS W'!A:L,10,FALSE))</f>
        <v>3.4270833333333334E-2</v>
      </c>
      <c r="I22" s="66">
        <f t="shared" si="2"/>
        <v>29</v>
      </c>
      <c r="J22" s="31">
        <f>IF($D22="m",VLOOKUP(I22,AgeStdHMS!$A:$L,12,FALSE),VLOOKUP(I22,'AgeStdHMS W'!$A:$L,12,FALSE))</f>
        <v>4.5277777777777778E-2</v>
      </c>
      <c r="K22" s="66">
        <f t="shared" si="3"/>
        <v>29</v>
      </c>
      <c r="L22" s="31">
        <f>IF($D22="m",VLOOKUP(K22,AgeStdHMS!$A:$L,12,FALSE),VLOOKUP(K22,'AgeStdHMS W'!$A:$L,12,FALSE))</f>
        <v>4.5277777777777778E-2</v>
      </c>
      <c r="M22" s="66">
        <f t="shared" si="4"/>
        <v>29</v>
      </c>
      <c r="N22" s="31">
        <f>IF($D22="m",VLOOKUP(M22,AgeStdHMS!$A:$L,2,FALSE),VLOOKUP(M22,'AgeStdHMS W'!$A:$L,2,FALSE))</f>
        <v>1.0254629629629629E-2</v>
      </c>
      <c r="O22" s="66">
        <f t="shared" si="5"/>
        <v>29</v>
      </c>
      <c r="P22" s="31">
        <f>IF($D22="m",VLOOKUP(O22,AgeStdHMS!$A:$L,7,FALSE),VLOOKUP(O22,'AgeStdHMS W'!$A:$L,7,FALSE))</f>
        <v>2.1064814814814814E-2</v>
      </c>
      <c r="Q22" s="66">
        <f t="shared" si="5"/>
        <v>30</v>
      </c>
      <c r="R22" s="31">
        <f>IF($D22="m",VLOOKUP(Q22,AgeStdHMS!$A:$L,7,FALSE),VLOOKUP(Q22,'AgeStdHMS W'!$A:$L,7,FALSE))</f>
        <v>2.1064814814814814E-2</v>
      </c>
      <c r="S22" s="66">
        <f t="shared" si="5"/>
        <v>30</v>
      </c>
      <c r="T22" s="31">
        <f>IF($D22="m",VLOOKUP(S22,AgeStdHMS!$A:$L,7,FALSE),VLOOKUP(S22,'AgeStdHMS W'!$A:$L,7,FALSE))</f>
        <v>2.1064814814814814E-2</v>
      </c>
      <c r="U22" s="66">
        <f t="shared" si="5"/>
        <v>30</v>
      </c>
      <c r="V22" s="31">
        <f>IF($D22="m",VLOOKUP(U22,AgeStdHMS!$A:$L,7,FALSE),VLOOKUP(U22,'AgeStdHMS W'!$A:$L,7,FALSE))</f>
        <v>2.1064814814814814E-2</v>
      </c>
      <c r="W22" s="66">
        <f t="shared" si="6"/>
        <v>29</v>
      </c>
      <c r="X22" s="31">
        <f>IF($D22="m",VLOOKUP(W22,AgeStdHMS!$A:$L,7,FALSE),VLOOKUP(W22,'AgeStdHMS W'!$A:$L,7,FALSE))</f>
        <v>2.1064814814814814E-2</v>
      </c>
      <c r="Y22" s="66">
        <f t="shared" si="7"/>
        <v>29</v>
      </c>
      <c r="Z22" s="31">
        <f>IF($D22="m",VLOOKUP(Y22,AgeStdHMS!$A:$L,7,FALSE),VLOOKUP(Y22,'AgeStdHMS W'!$A:$L,7,FALSE))</f>
        <v>2.1064814814814814E-2</v>
      </c>
      <c r="AA22" s="66">
        <f t="shared" si="8"/>
        <v>29</v>
      </c>
      <c r="AB22" s="31">
        <f>IF($D22="m",VLOOKUP(AA22,AgeStdHMS!$A:$L,7,FALSE),VLOOKUP(AA22,'AgeStdHMS W'!$A:$L,7,FALSE))</f>
        <v>2.1064814814814814E-2</v>
      </c>
      <c r="AC22" s="66">
        <f t="shared" si="9"/>
        <v>29</v>
      </c>
      <c r="AD22" s="31">
        <f>IF($D22="m",VLOOKUP(AC22,AgeStdHMS!$A:$L,7,FALSE),VLOOKUP(AC22,'AgeStdHMS W'!$A:$L,7,FALSE))</f>
        <v>2.1064814814814814E-2</v>
      </c>
    </row>
    <row r="23" spans="1:30" x14ac:dyDescent="0.2">
      <c r="A23" s="60" t="s">
        <v>782</v>
      </c>
      <c r="B23" s="60" t="s">
        <v>777</v>
      </c>
      <c r="C23" s="60" t="str">
        <f t="shared" si="1"/>
        <v>Virginia Bird</v>
      </c>
      <c r="D23" s="70" t="s">
        <v>874</v>
      </c>
      <c r="E23" s="63">
        <v>21947</v>
      </c>
      <c r="F23" s="60" t="s">
        <v>781</v>
      </c>
      <c r="G23" s="66">
        <f t="shared" si="0"/>
        <v>55</v>
      </c>
      <c r="H23" s="31">
        <f>IF(D23="m",VLOOKUP(G23,AgeStdHMS!$A:$L,10,FALSE),VLOOKUP(G23,'AgeStdHMS W'!A:L,10,FALSE))</f>
        <v>4.144675925925926E-2</v>
      </c>
      <c r="I23" s="66">
        <f t="shared" si="2"/>
        <v>56</v>
      </c>
      <c r="J23" s="31">
        <f>IF($D23="m",VLOOKUP(I23,AgeStdHMS!$A:$L,12,FALSE),VLOOKUP(I23,'AgeStdHMS W'!$A:$L,12,FALSE))</f>
        <v>5.5462962962962964E-2</v>
      </c>
      <c r="K23" s="66">
        <f t="shared" si="3"/>
        <v>56</v>
      </c>
      <c r="L23" s="31">
        <f>IF($D23="m",VLOOKUP(K23,AgeStdHMS!$A:$L,12,FALSE),VLOOKUP(K23,'AgeStdHMS W'!$A:$L,12,FALSE))</f>
        <v>5.5462962962962964E-2</v>
      </c>
      <c r="M23" s="66">
        <f t="shared" si="4"/>
        <v>56</v>
      </c>
      <c r="N23" s="31">
        <f>IF($D23="m",VLOOKUP(M23,AgeStdHMS!$A:$L,2,FALSE),VLOOKUP(M23,'AgeStdHMS W'!$A:$L,2,FALSE))</f>
        <v>1.2280092592592592E-2</v>
      </c>
      <c r="O23" s="66">
        <f t="shared" si="5"/>
        <v>56</v>
      </c>
      <c r="P23" s="31">
        <f>IF($D23="m",VLOOKUP(O23,AgeStdHMS!$A:$L,7,FALSE),VLOOKUP(O23,'AgeStdHMS W'!$A:$L,7,FALSE))</f>
        <v>2.5624999999999998E-2</v>
      </c>
      <c r="Q23" s="66">
        <f t="shared" si="5"/>
        <v>56</v>
      </c>
      <c r="R23" s="31">
        <f>IF($D23="m",VLOOKUP(Q23,AgeStdHMS!$A:$L,7,FALSE),VLOOKUP(Q23,'AgeStdHMS W'!$A:$L,7,FALSE))</f>
        <v>2.5624999999999998E-2</v>
      </c>
      <c r="S23" s="66">
        <f t="shared" si="5"/>
        <v>56</v>
      </c>
      <c r="T23" s="31">
        <f>IF($D23="m",VLOOKUP(S23,AgeStdHMS!$A:$L,7,FALSE),VLOOKUP(S23,'AgeStdHMS W'!$A:$L,7,FALSE))</f>
        <v>2.5624999999999998E-2</v>
      </c>
      <c r="U23" s="66">
        <f t="shared" si="5"/>
        <v>56</v>
      </c>
      <c r="V23" s="31">
        <f>IF($D23="m",VLOOKUP(U23,AgeStdHMS!$A:$L,7,FALSE),VLOOKUP(U23,'AgeStdHMS W'!$A:$L,7,FALSE))</f>
        <v>2.5624999999999998E-2</v>
      </c>
      <c r="W23" s="66">
        <f t="shared" si="6"/>
        <v>56</v>
      </c>
      <c r="X23" s="31">
        <f>IF($D23="m",VLOOKUP(W23,AgeStdHMS!$A:$L,7,FALSE),VLOOKUP(W23,'AgeStdHMS W'!$A:$L,7,FALSE))</f>
        <v>2.5624999999999998E-2</v>
      </c>
      <c r="Y23" s="66">
        <f t="shared" si="7"/>
        <v>56</v>
      </c>
      <c r="Z23" s="31">
        <f>IF($D23="m",VLOOKUP(Y23,AgeStdHMS!$A:$L,7,FALSE),VLOOKUP(Y23,'AgeStdHMS W'!$A:$L,7,FALSE))</f>
        <v>2.5624999999999998E-2</v>
      </c>
      <c r="AA23" s="66">
        <f t="shared" si="8"/>
        <v>56</v>
      </c>
      <c r="AB23" s="31">
        <f>IF($D23="m",VLOOKUP(AA23,AgeStdHMS!$A:$L,7,FALSE),VLOOKUP(AA23,'AgeStdHMS W'!$A:$L,7,FALSE))</f>
        <v>2.5624999999999998E-2</v>
      </c>
      <c r="AC23" s="66">
        <f t="shared" si="9"/>
        <v>56</v>
      </c>
      <c r="AD23" s="31">
        <f>IF($D23="m",VLOOKUP(AC23,AgeStdHMS!$A:$L,7,FALSE),VLOOKUP(AC23,'AgeStdHMS W'!$A:$L,7,FALSE))</f>
        <v>2.5624999999999998E-2</v>
      </c>
    </row>
    <row r="24" spans="1:30" x14ac:dyDescent="0.2">
      <c r="A24" s="60" t="s">
        <v>408</v>
      </c>
      <c r="B24" s="60" t="s">
        <v>777</v>
      </c>
      <c r="C24" s="60" t="str">
        <f t="shared" si="1"/>
        <v>Patrick Bird</v>
      </c>
      <c r="D24" s="70" t="s">
        <v>873</v>
      </c>
      <c r="E24" s="63">
        <v>21652</v>
      </c>
      <c r="F24" s="60" t="s">
        <v>780</v>
      </c>
      <c r="G24" s="66">
        <f t="shared" si="0"/>
        <v>56</v>
      </c>
      <c r="H24" s="31">
        <f>IF(D24="m",VLOOKUP(G24,AgeStdHMS!$A:$L,10,FALSE),VLOOKUP(G24,'AgeStdHMS W'!A:L,10,FALSE))</f>
        <v>3.605324074074074E-2</v>
      </c>
      <c r="I24" s="66">
        <f t="shared" si="2"/>
        <v>56</v>
      </c>
      <c r="J24" s="31">
        <f>IF($D24="m",VLOOKUP(I24,AgeStdHMS!$A:$L,12,FALSE),VLOOKUP(I24,'AgeStdHMS W'!$A:$L,12,FALSE))</f>
        <v>4.7731481481481479E-2</v>
      </c>
      <c r="K24" s="66">
        <f t="shared" si="3"/>
        <v>56</v>
      </c>
      <c r="L24" s="31">
        <f>IF($D24="m",VLOOKUP(K24,AgeStdHMS!$A:$L,12,FALSE),VLOOKUP(K24,'AgeStdHMS W'!$A:$L,12,FALSE))</f>
        <v>4.7731481481481479E-2</v>
      </c>
      <c r="M24" s="66">
        <f t="shared" si="4"/>
        <v>56</v>
      </c>
      <c r="N24" s="31">
        <f>IF($D24="m",VLOOKUP(M24,AgeStdHMS!$A:$L,2,FALSE),VLOOKUP(M24,'AgeStdHMS W'!$A:$L,2,FALSE))</f>
        <v>1.0729166666666666E-2</v>
      </c>
      <c r="O24" s="66">
        <f t="shared" si="5"/>
        <v>57</v>
      </c>
      <c r="P24" s="31">
        <f>IF($D24="m",VLOOKUP(O24,AgeStdHMS!$A:$L,7,FALSE),VLOOKUP(O24,'AgeStdHMS W'!$A:$L,7,FALSE))</f>
        <v>2.2164351851851852E-2</v>
      </c>
      <c r="Q24" s="66">
        <f t="shared" si="5"/>
        <v>57</v>
      </c>
      <c r="R24" s="31">
        <f>IF($D24="m",VLOOKUP(Q24,AgeStdHMS!$A:$L,7,FALSE),VLOOKUP(Q24,'AgeStdHMS W'!$A:$L,7,FALSE))</f>
        <v>2.2164351851851852E-2</v>
      </c>
      <c r="S24" s="66">
        <f t="shared" si="5"/>
        <v>57</v>
      </c>
      <c r="T24" s="31">
        <f>IF($D24="m",VLOOKUP(S24,AgeStdHMS!$A:$L,7,FALSE),VLOOKUP(S24,'AgeStdHMS W'!$A:$L,7,FALSE))</f>
        <v>2.2164351851851852E-2</v>
      </c>
      <c r="U24" s="66">
        <f t="shared" si="5"/>
        <v>57</v>
      </c>
      <c r="V24" s="31">
        <f>IF($D24="m",VLOOKUP(U24,AgeStdHMS!$A:$L,7,FALSE),VLOOKUP(U24,'AgeStdHMS W'!$A:$L,7,FALSE))</f>
        <v>2.2164351851851852E-2</v>
      </c>
      <c r="W24" s="66">
        <f t="shared" si="6"/>
        <v>57</v>
      </c>
      <c r="X24" s="31">
        <f>IF($D24="m",VLOOKUP(W24,AgeStdHMS!$A:$L,7,FALSE),VLOOKUP(W24,'AgeStdHMS W'!$A:$L,7,FALSE))</f>
        <v>2.2164351851851852E-2</v>
      </c>
      <c r="Y24" s="66">
        <f t="shared" si="7"/>
        <v>57</v>
      </c>
      <c r="Z24" s="31">
        <f>IF($D24="m",VLOOKUP(Y24,AgeStdHMS!$A:$L,7,FALSE),VLOOKUP(Y24,'AgeStdHMS W'!$A:$L,7,FALSE))</f>
        <v>2.2164351851851852E-2</v>
      </c>
      <c r="AA24" s="66">
        <f t="shared" si="8"/>
        <v>57</v>
      </c>
      <c r="AB24" s="31">
        <f>IF($D24="m",VLOOKUP(AA24,AgeStdHMS!$A:$L,7,FALSE),VLOOKUP(AA24,'AgeStdHMS W'!$A:$L,7,FALSE))</f>
        <v>2.2164351851851852E-2</v>
      </c>
      <c r="AC24" s="66">
        <f t="shared" si="9"/>
        <v>57</v>
      </c>
      <c r="AD24" s="31">
        <f>IF($D24="m",VLOOKUP(AC24,AgeStdHMS!$A:$L,7,FALSE),VLOOKUP(AC24,'AgeStdHMS W'!$A:$L,7,FALSE))</f>
        <v>2.2164351851851852E-2</v>
      </c>
    </row>
    <row r="25" spans="1:30" x14ac:dyDescent="0.2">
      <c r="A25" s="60" t="s">
        <v>512</v>
      </c>
      <c r="B25" s="60" t="s">
        <v>777</v>
      </c>
      <c r="C25" s="60" t="str">
        <f t="shared" si="1"/>
        <v>Mary Bird</v>
      </c>
      <c r="D25" s="70" t="s">
        <v>874</v>
      </c>
      <c r="E25" s="63">
        <v>33167</v>
      </c>
      <c r="F25" s="60" t="s">
        <v>779</v>
      </c>
      <c r="G25" s="66">
        <f t="shared" si="0"/>
        <v>25</v>
      </c>
      <c r="H25" s="31">
        <f>IF(D25="m",VLOOKUP(G25,AgeStdHMS!$A:$L,10,FALSE),VLOOKUP(G25,'AgeStdHMS W'!A:L,10,FALSE))</f>
        <v>3.4270833333333334E-2</v>
      </c>
      <c r="I25" s="66">
        <f t="shared" si="2"/>
        <v>25</v>
      </c>
      <c r="J25" s="31">
        <f>IF($D25="m",VLOOKUP(I25,AgeStdHMS!$A:$L,12,FALSE),VLOOKUP(I25,'AgeStdHMS W'!$A:$L,12,FALSE))</f>
        <v>4.5277777777777778E-2</v>
      </c>
      <c r="K25" s="66">
        <f t="shared" si="3"/>
        <v>25</v>
      </c>
      <c r="L25" s="31">
        <f>IF($D25="m",VLOOKUP(K25,AgeStdHMS!$A:$L,12,FALSE),VLOOKUP(K25,'AgeStdHMS W'!$A:$L,12,FALSE))</f>
        <v>4.5277777777777778E-2</v>
      </c>
      <c r="M25" s="66">
        <f t="shared" si="4"/>
        <v>25</v>
      </c>
      <c r="N25" s="31">
        <f>IF($D25="m",VLOOKUP(M25,AgeStdHMS!$A:$L,2,FALSE),VLOOKUP(M25,'AgeStdHMS W'!$A:$L,2,FALSE))</f>
        <v>1.0254629629629629E-2</v>
      </c>
      <c r="O25" s="66">
        <f t="shared" si="5"/>
        <v>25</v>
      </c>
      <c r="P25" s="31">
        <f>IF($D25="m",VLOOKUP(O25,AgeStdHMS!$A:$L,7,FALSE),VLOOKUP(O25,'AgeStdHMS W'!$A:$L,7,FALSE))</f>
        <v>2.1064814814814814E-2</v>
      </c>
      <c r="Q25" s="66">
        <f t="shared" si="5"/>
        <v>25</v>
      </c>
      <c r="R25" s="31">
        <f>IF($D25="m",VLOOKUP(Q25,AgeStdHMS!$A:$L,7,FALSE),VLOOKUP(Q25,'AgeStdHMS W'!$A:$L,7,FALSE))</f>
        <v>2.1064814814814814E-2</v>
      </c>
      <c r="S25" s="66">
        <f t="shared" si="5"/>
        <v>25</v>
      </c>
      <c r="T25" s="31">
        <f>IF($D25="m",VLOOKUP(S25,AgeStdHMS!$A:$L,7,FALSE),VLOOKUP(S25,'AgeStdHMS W'!$A:$L,7,FALSE))</f>
        <v>2.1064814814814814E-2</v>
      </c>
      <c r="U25" s="66">
        <f t="shared" si="5"/>
        <v>25</v>
      </c>
      <c r="V25" s="31">
        <f>IF($D25="m",VLOOKUP(U25,AgeStdHMS!$A:$L,7,FALSE),VLOOKUP(U25,'AgeStdHMS W'!$A:$L,7,FALSE))</f>
        <v>2.1064814814814814E-2</v>
      </c>
      <c r="W25" s="66">
        <f t="shared" si="6"/>
        <v>25</v>
      </c>
      <c r="X25" s="31">
        <f>IF($D25="m",VLOOKUP(W25,AgeStdHMS!$A:$L,7,FALSE),VLOOKUP(W25,'AgeStdHMS W'!$A:$L,7,FALSE))</f>
        <v>2.1064814814814814E-2</v>
      </c>
      <c r="Y25" s="66">
        <f t="shared" si="7"/>
        <v>25</v>
      </c>
      <c r="Z25" s="31">
        <f>IF($D25="m",VLOOKUP(Y25,AgeStdHMS!$A:$L,7,FALSE),VLOOKUP(Y25,'AgeStdHMS W'!$A:$L,7,FALSE))</f>
        <v>2.1064814814814814E-2</v>
      </c>
      <c r="AA25" s="66">
        <f t="shared" si="8"/>
        <v>25</v>
      </c>
      <c r="AB25" s="31">
        <f>IF($D25="m",VLOOKUP(AA25,AgeStdHMS!$A:$L,7,FALSE),VLOOKUP(AA25,'AgeStdHMS W'!$A:$L,7,FALSE))</f>
        <v>2.1064814814814814E-2</v>
      </c>
      <c r="AC25" s="66">
        <f t="shared" si="9"/>
        <v>25</v>
      </c>
      <c r="AD25" s="31">
        <f>IF($D25="m",VLOOKUP(AC25,AgeStdHMS!$A:$L,7,FALSE),VLOOKUP(AC25,'AgeStdHMS W'!$A:$L,7,FALSE))</f>
        <v>2.1064814814814814E-2</v>
      </c>
    </row>
    <row r="26" spans="1:30" x14ac:dyDescent="0.2">
      <c r="A26" s="60" t="s">
        <v>778</v>
      </c>
      <c r="B26" s="60" t="s">
        <v>777</v>
      </c>
      <c r="C26" s="60" t="str">
        <f t="shared" si="1"/>
        <v>Lizzie Bird</v>
      </c>
      <c r="D26" s="70" t="s">
        <v>874</v>
      </c>
      <c r="E26" s="63">
        <v>34611</v>
      </c>
      <c r="F26" s="60" t="s">
        <v>776</v>
      </c>
      <c r="G26" s="66">
        <f t="shared" ref="G26:G27" si="10">INT((G$1-E26)/365.25)</f>
        <v>21</v>
      </c>
      <c r="H26" s="31">
        <f>IF(D26="m",VLOOKUP(G26,AgeStdHMS!$A:$L,10,FALSE),VLOOKUP(G26,'AgeStdHMS W'!A:L,10,FALSE))</f>
        <v>3.4270833333333334E-2</v>
      </c>
      <c r="I26" s="66">
        <f t="shared" si="2"/>
        <v>21</v>
      </c>
      <c r="J26" s="31">
        <f>IF($D26="m",VLOOKUP(I26,AgeStdHMS!$A:$L,12,FALSE),VLOOKUP(I26,'AgeStdHMS W'!$A:$L,12,FALSE))</f>
        <v>4.5358796296296293E-2</v>
      </c>
      <c r="K26" s="66">
        <f t="shared" si="3"/>
        <v>21</v>
      </c>
      <c r="L26" s="31">
        <f>IF($D26="m",VLOOKUP(K26,AgeStdHMS!$A:$L,12,FALSE),VLOOKUP(K26,'AgeStdHMS W'!$A:$L,12,FALSE))</f>
        <v>4.5358796296296293E-2</v>
      </c>
      <c r="M26" s="66">
        <f t="shared" si="4"/>
        <v>21</v>
      </c>
      <c r="N26" s="31">
        <f>IF($D26="m",VLOOKUP(M26,AgeStdHMS!$A:$L,2,FALSE),VLOOKUP(M26,'AgeStdHMS W'!$A:$L,2,FALSE))</f>
        <v>1.0254629629629629E-2</v>
      </c>
      <c r="O26" s="66">
        <f t="shared" si="5"/>
        <v>21</v>
      </c>
      <c r="P26" s="31">
        <f>IF($D26="m",VLOOKUP(O26,AgeStdHMS!$A:$L,7,FALSE),VLOOKUP(O26,'AgeStdHMS W'!$A:$L,7,FALSE))</f>
        <v>2.1064814814814814E-2</v>
      </c>
      <c r="Q26" s="66">
        <f t="shared" si="5"/>
        <v>21</v>
      </c>
      <c r="R26" s="31">
        <f>IF($D26="m",VLOOKUP(Q26,AgeStdHMS!$A:$L,7,FALSE),VLOOKUP(Q26,'AgeStdHMS W'!$A:$L,7,FALSE))</f>
        <v>2.1064814814814814E-2</v>
      </c>
      <c r="S26" s="66">
        <f t="shared" si="5"/>
        <v>21</v>
      </c>
      <c r="T26" s="31">
        <f>IF($D26="m",VLOOKUP(S26,AgeStdHMS!$A:$L,7,FALSE),VLOOKUP(S26,'AgeStdHMS W'!$A:$L,7,FALSE))</f>
        <v>2.1064814814814814E-2</v>
      </c>
      <c r="U26" s="66">
        <f t="shared" si="5"/>
        <v>21</v>
      </c>
      <c r="V26" s="31">
        <f>IF($D26="m",VLOOKUP(U26,AgeStdHMS!$A:$L,7,FALSE),VLOOKUP(U26,'AgeStdHMS W'!$A:$L,7,FALSE))</f>
        <v>2.1064814814814814E-2</v>
      </c>
      <c r="W26" s="66">
        <f t="shared" si="6"/>
        <v>21</v>
      </c>
      <c r="X26" s="31">
        <f>IF($D26="m",VLOOKUP(W26,AgeStdHMS!$A:$L,7,FALSE),VLOOKUP(W26,'AgeStdHMS W'!$A:$L,7,FALSE))</f>
        <v>2.1064814814814814E-2</v>
      </c>
      <c r="Y26" s="66">
        <f t="shared" si="7"/>
        <v>21</v>
      </c>
      <c r="Z26" s="31">
        <f>IF($D26="m",VLOOKUP(Y26,AgeStdHMS!$A:$L,7,FALSE),VLOOKUP(Y26,'AgeStdHMS W'!$A:$L,7,FALSE))</f>
        <v>2.1064814814814814E-2</v>
      </c>
      <c r="AA26" s="66">
        <f t="shared" si="8"/>
        <v>21</v>
      </c>
      <c r="AB26" s="31">
        <f>IF($D26="m",VLOOKUP(AA26,AgeStdHMS!$A:$L,7,FALSE),VLOOKUP(AA26,'AgeStdHMS W'!$A:$L,7,FALSE))</f>
        <v>2.1064814814814814E-2</v>
      </c>
      <c r="AC26" s="66">
        <f t="shared" si="9"/>
        <v>21</v>
      </c>
      <c r="AD26" s="31">
        <f>IF($D26="m",VLOOKUP(AC26,AgeStdHMS!$A:$L,7,FALSE),VLOOKUP(AC26,'AgeStdHMS W'!$A:$L,7,FALSE))</f>
        <v>2.1064814814814814E-2</v>
      </c>
    </row>
    <row r="27" spans="1:30" x14ac:dyDescent="0.2">
      <c r="A27" s="60" t="s">
        <v>610</v>
      </c>
      <c r="B27" s="60" t="s">
        <v>775</v>
      </c>
      <c r="C27" s="60" t="str">
        <f t="shared" si="1"/>
        <v>Nick Bishop</v>
      </c>
      <c r="D27" s="70" t="s">
        <v>873</v>
      </c>
      <c r="E27" s="63">
        <v>27015</v>
      </c>
      <c r="F27" s="60" t="s">
        <v>774</v>
      </c>
      <c r="G27" s="66">
        <f t="shared" si="10"/>
        <v>42</v>
      </c>
      <c r="H27" s="31">
        <f>IF(D27="m",VLOOKUP(G27,AgeStdHMS!$A:$L,10,FALSE),VLOOKUP(G27,'AgeStdHMS W'!A:L,10,FALSE))</f>
        <v>3.2002314814814817E-2</v>
      </c>
      <c r="I27" s="66">
        <f t="shared" si="2"/>
        <v>42</v>
      </c>
      <c r="J27" s="31">
        <f>IF($D27="m",VLOOKUP(I27,AgeStdHMS!$A:$L,12,FALSE),VLOOKUP(I27,'AgeStdHMS W'!$A:$L,12,FALSE))</f>
        <v>4.2303240740740738E-2</v>
      </c>
      <c r="K27" s="66">
        <f t="shared" si="3"/>
        <v>42</v>
      </c>
      <c r="L27" s="31">
        <f>IF($D27="m",VLOOKUP(K27,AgeStdHMS!$A:$L,12,FALSE),VLOOKUP(K27,'AgeStdHMS W'!$A:$L,12,FALSE))</f>
        <v>4.2303240740740738E-2</v>
      </c>
      <c r="M27" s="66">
        <f t="shared" si="4"/>
        <v>42</v>
      </c>
      <c r="N27" s="31">
        <f>IF($D27="m",VLOOKUP(M27,AgeStdHMS!$A:$L,2,FALSE),VLOOKUP(M27,'AgeStdHMS W'!$A:$L,2,FALSE))</f>
        <v>9.6527777777777775E-3</v>
      </c>
      <c r="O27" s="66">
        <f t="shared" si="5"/>
        <v>42</v>
      </c>
      <c r="P27" s="31">
        <f>IF($D27="m",VLOOKUP(O27,AgeStdHMS!$A:$L,7,FALSE),VLOOKUP(O27,'AgeStdHMS W'!$A:$L,7,FALSE))</f>
        <v>1.954861111111111E-2</v>
      </c>
      <c r="Q27" s="66">
        <f t="shared" si="5"/>
        <v>42</v>
      </c>
      <c r="R27" s="31">
        <f>IF($D27="m",VLOOKUP(Q27,AgeStdHMS!$A:$L,7,FALSE),VLOOKUP(Q27,'AgeStdHMS W'!$A:$L,7,FALSE))</f>
        <v>1.954861111111111E-2</v>
      </c>
      <c r="S27" s="66">
        <f t="shared" si="5"/>
        <v>42</v>
      </c>
      <c r="T27" s="31">
        <f>IF($D27="m",VLOOKUP(S27,AgeStdHMS!$A:$L,7,FALSE),VLOOKUP(S27,'AgeStdHMS W'!$A:$L,7,FALSE))</f>
        <v>1.954861111111111E-2</v>
      </c>
      <c r="U27" s="66">
        <f t="shared" si="5"/>
        <v>42</v>
      </c>
      <c r="V27" s="31">
        <f>IF($D27="m",VLOOKUP(U27,AgeStdHMS!$A:$L,7,FALSE),VLOOKUP(U27,'AgeStdHMS W'!$A:$L,7,FALSE))</f>
        <v>1.954861111111111E-2</v>
      </c>
      <c r="W27" s="66">
        <f t="shared" si="6"/>
        <v>42</v>
      </c>
      <c r="X27" s="31">
        <f>IF($D27="m",VLOOKUP(W27,AgeStdHMS!$A:$L,7,FALSE),VLOOKUP(W27,'AgeStdHMS W'!$A:$L,7,FALSE))</f>
        <v>1.954861111111111E-2</v>
      </c>
      <c r="Y27" s="66">
        <f t="shared" si="7"/>
        <v>42</v>
      </c>
      <c r="Z27" s="31">
        <f>IF($D27="m",VLOOKUP(Y27,AgeStdHMS!$A:$L,7,FALSE),VLOOKUP(Y27,'AgeStdHMS W'!$A:$L,7,FALSE))</f>
        <v>1.954861111111111E-2</v>
      </c>
      <c r="AA27" s="66">
        <f t="shared" si="8"/>
        <v>42</v>
      </c>
      <c r="AB27" s="31">
        <f>IF($D27="m",VLOOKUP(AA27,AgeStdHMS!$A:$L,7,FALSE),VLOOKUP(AA27,'AgeStdHMS W'!$A:$L,7,FALSE))</f>
        <v>1.954861111111111E-2</v>
      </c>
      <c r="AC27" s="66">
        <f t="shared" si="9"/>
        <v>42</v>
      </c>
      <c r="AD27" s="31">
        <f>IF($D27="m",VLOOKUP(AC27,AgeStdHMS!$A:$L,7,FALSE),VLOOKUP(AC27,'AgeStdHMS W'!$A:$L,7,FALSE))</f>
        <v>1.954861111111111E-2</v>
      </c>
    </row>
    <row r="28" spans="1:30" x14ac:dyDescent="0.2">
      <c r="A28" s="60" t="s">
        <v>321</v>
      </c>
      <c r="B28" s="60" t="s">
        <v>773</v>
      </c>
      <c r="C28" s="60" t="str">
        <f t="shared" si="1"/>
        <v>Richard Bloom</v>
      </c>
      <c r="D28" s="70" t="s">
        <v>873</v>
      </c>
      <c r="E28" s="63">
        <v>36526</v>
      </c>
      <c r="G28" s="66">
        <f t="shared" ref="G28:G91" si="11">INT((G$1-E28)/365.25)</f>
        <v>16</v>
      </c>
      <c r="H28" s="31">
        <f>IF(D28="m",VLOOKUP(G28,AgeStdHMS!$A:$L,10,FALSE),VLOOKUP(G28,'AgeStdHMS W'!A:L,10,FALSE))</f>
        <v>3.1192129629629629E-2</v>
      </c>
      <c r="I28" s="66">
        <f t="shared" si="2"/>
        <v>16</v>
      </c>
      <c r="J28" s="31">
        <f>IF($D28="m",VLOOKUP(I28,AgeStdHMS!$A:$L,12,FALSE),VLOOKUP(I28,'AgeStdHMS W'!$A:$L,12,FALSE))</f>
        <v>4.1388888888888892E-2</v>
      </c>
      <c r="K28" s="66">
        <f t="shared" si="3"/>
        <v>16</v>
      </c>
      <c r="L28" s="31">
        <f>IF($D28="m",VLOOKUP(K28,AgeStdHMS!$A:$L,12,FALSE),VLOOKUP(K28,'AgeStdHMS W'!$A:$L,12,FALSE))</f>
        <v>4.1388888888888892E-2</v>
      </c>
      <c r="M28" s="66">
        <f t="shared" si="4"/>
        <v>16</v>
      </c>
      <c r="N28" s="31">
        <f>IF($D28="m",VLOOKUP(M28,AgeStdHMS!$A:$L,2,FALSE),VLOOKUP(M28,'AgeStdHMS W'!$A:$L,2,FALSE))</f>
        <v>9.2013888888888892E-3</v>
      </c>
      <c r="O28" s="66">
        <f t="shared" si="5"/>
        <v>16</v>
      </c>
      <c r="P28" s="31">
        <f>IF($D28="m",VLOOKUP(O28,AgeStdHMS!$A:$L,7,FALSE),VLOOKUP(O28,'AgeStdHMS W'!$A:$L,7,FALSE))</f>
        <v>1.8935185185185187E-2</v>
      </c>
      <c r="Q28" s="66">
        <f t="shared" si="5"/>
        <v>16</v>
      </c>
      <c r="R28" s="31">
        <f>IF($D28="m",VLOOKUP(Q28,AgeStdHMS!$A:$L,7,FALSE),VLOOKUP(Q28,'AgeStdHMS W'!$A:$L,7,FALSE))</f>
        <v>1.8935185185185187E-2</v>
      </c>
      <c r="S28" s="66">
        <f t="shared" si="5"/>
        <v>16</v>
      </c>
      <c r="T28" s="31">
        <f>IF($D28="m",VLOOKUP(S28,AgeStdHMS!$A:$L,7,FALSE),VLOOKUP(S28,'AgeStdHMS W'!$A:$L,7,FALSE))</f>
        <v>1.8935185185185187E-2</v>
      </c>
      <c r="U28" s="66">
        <f t="shared" si="5"/>
        <v>16</v>
      </c>
      <c r="V28" s="31">
        <f>IF($D28="m",VLOOKUP(U28,AgeStdHMS!$A:$L,7,FALSE),VLOOKUP(U28,'AgeStdHMS W'!$A:$L,7,FALSE))</f>
        <v>1.8935185185185187E-2</v>
      </c>
      <c r="W28" s="66">
        <f t="shared" si="6"/>
        <v>16</v>
      </c>
      <c r="X28" s="31">
        <f>IF($D28="m",VLOOKUP(W28,AgeStdHMS!$A:$L,7,FALSE),VLOOKUP(W28,'AgeStdHMS W'!$A:$L,7,FALSE))</f>
        <v>1.8935185185185187E-2</v>
      </c>
      <c r="Y28" s="66">
        <f t="shared" si="7"/>
        <v>16</v>
      </c>
      <c r="Z28" s="31">
        <f>IF($D28="m",VLOOKUP(Y28,AgeStdHMS!$A:$L,7,FALSE),VLOOKUP(Y28,'AgeStdHMS W'!$A:$L,7,FALSE))</f>
        <v>1.8935185185185187E-2</v>
      </c>
      <c r="AA28" s="66">
        <f t="shared" si="8"/>
        <v>16</v>
      </c>
      <c r="AB28" s="31">
        <f>IF($D28="m",VLOOKUP(AA28,AgeStdHMS!$A:$L,7,FALSE),VLOOKUP(AA28,'AgeStdHMS W'!$A:$L,7,FALSE))</f>
        <v>1.8935185185185187E-2</v>
      </c>
      <c r="AC28" s="66">
        <f t="shared" si="9"/>
        <v>16</v>
      </c>
      <c r="AD28" s="31">
        <f>IF($D28="m",VLOOKUP(AC28,AgeStdHMS!$A:$L,7,FALSE),VLOOKUP(AC28,'AgeStdHMS W'!$A:$L,7,FALSE))</f>
        <v>1.8935185185185187E-2</v>
      </c>
    </row>
    <row r="29" spans="1:30" x14ac:dyDescent="0.2">
      <c r="A29" s="60" t="s">
        <v>772</v>
      </c>
      <c r="B29" s="60" t="s">
        <v>771</v>
      </c>
      <c r="C29" s="60" t="str">
        <f t="shared" si="1"/>
        <v>Simon Bostock</v>
      </c>
      <c r="D29" s="70" t="s">
        <v>873</v>
      </c>
      <c r="E29" s="63">
        <v>30287</v>
      </c>
      <c r="F29" s="60" t="s">
        <v>770</v>
      </c>
      <c r="G29" s="66">
        <f t="shared" si="11"/>
        <v>33</v>
      </c>
      <c r="H29" s="31">
        <f>IF(D29="m",VLOOKUP(G29,AgeStdHMS!$A:$L,10,FALSE),VLOOKUP(G29,'AgeStdHMS W'!A:L,10,FALSE))</f>
        <v>3.0613425925925926E-2</v>
      </c>
      <c r="I29" s="66">
        <f t="shared" si="2"/>
        <v>33</v>
      </c>
      <c r="J29" s="31">
        <f>IF($D29="m",VLOOKUP(I29,AgeStdHMS!$A:$L,12,FALSE),VLOOKUP(I29,'AgeStdHMS W'!$A:$L,12,FALSE))</f>
        <v>4.0590277777777781E-2</v>
      </c>
      <c r="K29" s="66">
        <f t="shared" si="3"/>
        <v>33</v>
      </c>
      <c r="L29" s="31">
        <f>IF($D29="m",VLOOKUP(K29,AgeStdHMS!$A:$L,12,FALSE),VLOOKUP(K29,'AgeStdHMS W'!$A:$L,12,FALSE))</f>
        <v>4.0590277777777781E-2</v>
      </c>
      <c r="M29" s="66">
        <f t="shared" si="4"/>
        <v>33</v>
      </c>
      <c r="N29" s="31">
        <f>IF($D29="m",VLOOKUP(M29,AgeStdHMS!$A:$L,2,FALSE),VLOOKUP(M29,'AgeStdHMS W'!$A:$L,2,FALSE))</f>
        <v>9.1203703703703707E-3</v>
      </c>
      <c r="O29" s="66">
        <f t="shared" si="5"/>
        <v>33</v>
      </c>
      <c r="P29" s="31">
        <f>IF($D29="m",VLOOKUP(O29,AgeStdHMS!$A:$L,7,FALSE),VLOOKUP(O29,'AgeStdHMS W'!$A:$L,7,FALSE))</f>
        <v>1.861111111111111E-2</v>
      </c>
      <c r="Q29" s="66">
        <f t="shared" si="5"/>
        <v>33</v>
      </c>
      <c r="R29" s="31">
        <f>IF($D29="m",VLOOKUP(Q29,AgeStdHMS!$A:$L,7,FALSE),VLOOKUP(Q29,'AgeStdHMS W'!$A:$L,7,FALSE))</f>
        <v>1.861111111111111E-2</v>
      </c>
      <c r="S29" s="66">
        <f t="shared" si="5"/>
        <v>33</v>
      </c>
      <c r="T29" s="31">
        <f>IF($D29="m",VLOOKUP(S29,AgeStdHMS!$A:$L,7,FALSE),VLOOKUP(S29,'AgeStdHMS W'!$A:$L,7,FALSE))</f>
        <v>1.861111111111111E-2</v>
      </c>
      <c r="U29" s="66">
        <f t="shared" si="5"/>
        <v>33</v>
      </c>
      <c r="V29" s="31">
        <f>IF($D29="m",VLOOKUP(U29,AgeStdHMS!$A:$L,7,FALSE),VLOOKUP(U29,'AgeStdHMS W'!$A:$L,7,FALSE))</f>
        <v>1.861111111111111E-2</v>
      </c>
      <c r="W29" s="66">
        <f t="shared" si="6"/>
        <v>33</v>
      </c>
      <c r="X29" s="31">
        <f>IF($D29="m",VLOOKUP(W29,AgeStdHMS!$A:$L,7,FALSE),VLOOKUP(W29,'AgeStdHMS W'!$A:$L,7,FALSE))</f>
        <v>1.861111111111111E-2</v>
      </c>
      <c r="Y29" s="66">
        <f t="shared" si="7"/>
        <v>33</v>
      </c>
      <c r="Z29" s="31">
        <f>IF($D29="m",VLOOKUP(Y29,AgeStdHMS!$A:$L,7,FALSE),VLOOKUP(Y29,'AgeStdHMS W'!$A:$L,7,FALSE))</f>
        <v>1.861111111111111E-2</v>
      </c>
      <c r="AA29" s="66">
        <f t="shared" si="8"/>
        <v>33</v>
      </c>
      <c r="AB29" s="31">
        <f>IF($D29="m",VLOOKUP(AA29,AgeStdHMS!$A:$L,7,FALSE),VLOOKUP(AA29,'AgeStdHMS W'!$A:$L,7,FALSE))</f>
        <v>1.861111111111111E-2</v>
      </c>
      <c r="AC29" s="66">
        <f t="shared" si="9"/>
        <v>33</v>
      </c>
      <c r="AD29" s="31">
        <f>IF($D29="m",VLOOKUP(AC29,AgeStdHMS!$A:$L,7,FALSE),VLOOKUP(AC29,'AgeStdHMS W'!$A:$L,7,FALSE))</f>
        <v>1.861111111111111E-2</v>
      </c>
    </row>
    <row r="30" spans="1:30" x14ac:dyDescent="0.2">
      <c r="A30" s="60" t="s">
        <v>418</v>
      </c>
      <c r="B30" s="60" t="s">
        <v>769</v>
      </c>
      <c r="C30" s="60" t="str">
        <f t="shared" si="1"/>
        <v>Michael Bowe</v>
      </c>
      <c r="D30" s="70" t="s">
        <v>873</v>
      </c>
      <c r="E30" s="63">
        <v>15456</v>
      </c>
      <c r="F30" s="60" t="s">
        <v>768</v>
      </c>
      <c r="G30" s="66">
        <f t="shared" si="11"/>
        <v>73</v>
      </c>
      <c r="H30" s="31">
        <f>IF(D30="m",VLOOKUP(G30,AgeStdHMS!$A:$L,10,FALSE),VLOOKUP(G30,'AgeStdHMS W'!A:L,10,FALSE))</f>
        <v>4.2858796296296298E-2</v>
      </c>
      <c r="I30" s="66">
        <f t="shared" si="2"/>
        <v>73</v>
      </c>
      <c r="J30" s="31">
        <f>IF($D30="m",VLOOKUP(I30,AgeStdHMS!$A:$L,12,FALSE),VLOOKUP(I30,'AgeStdHMS W'!$A:$L,12,FALSE))</f>
        <v>5.6782407407407406E-2</v>
      </c>
      <c r="K30" s="66">
        <f t="shared" si="3"/>
        <v>73</v>
      </c>
      <c r="L30" s="31">
        <f>IF($D30="m",VLOOKUP(K30,AgeStdHMS!$A:$L,12,FALSE),VLOOKUP(K30,'AgeStdHMS W'!$A:$L,12,FALSE))</f>
        <v>5.6782407407407406E-2</v>
      </c>
      <c r="M30" s="66">
        <f t="shared" si="4"/>
        <v>73</v>
      </c>
      <c r="N30" s="31">
        <f>IF($D30="m",VLOOKUP(M30,AgeStdHMS!$A:$L,2,FALSE),VLOOKUP(M30,'AgeStdHMS W'!$A:$L,2,FALSE))</f>
        <v>1.2615740740740742E-2</v>
      </c>
      <c r="O30" s="66">
        <f t="shared" si="5"/>
        <v>74</v>
      </c>
      <c r="P30" s="31">
        <f>IF($D30="m",VLOOKUP(O30,AgeStdHMS!$A:$L,7,FALSE),VLOOKUP(O30,'AgeStdHMS W'!$A:$L,7,FALSE))</f>
        <v>2.6481481481481481E-2</v>
      </c>
      <c r="Q30" s="66">
        <f t="shared" si="5"/>
        <v>74</v>
      </c>
      <c r="R30" s="31">
        <f>IF($D30="m",VLOOKUP(Q30,AgeStdHMS!$A:$L,7,FALSE),VLOOKUP(Q30,'AgeStdHMS W'!$A:$L,7,FALSE))</f>
        <v>2.6481481481481481E-2</v>
      </c>
      <c r="S30" s="66">
        <f t="shared" si="5"/>
        <v>74</v>
      </c>
      <c r="T30" s="31">
        <f>IF($D30="m",VLOOKUP(S30,AgeStdHMS!$A:$L,7,FALSE),VLOOKUP(S30,'AgeStdHMS W'!$A:$L,7,FALSE))</f>
        <v>2.6481481481481481E-2</v>
      </c>
      <c r="U30" s="66">
        <f t="shared" si="5"/>
        <v>74</v>
      </c>
      <c r="V30" s="31">
        <f>IF($D30="m",VLOOKUP(U30,AgeStdHMS!$A:$L,7,FALSE),VLOOKUP(U30,'AgeStdHMS W'!$A:$L,7,FALSE))</f>
        <v>2.6481481481481481E-2</v>
      </c>
      <c r="W30" s="66">
        <f t="shared" si="6"/>
        <v>74</v>
      </c>
      <c r="X30" s="31">
        <f>IF($D30="m",VLOOKUP(W30,AgeStdHMS!$A:$L,7,FALSE),VLOOKUP(W30,'AgeStdHMS W'!$A:$L,7,FALSE))</f>
        <v>2.6481481481481481E-2</v>
      </c>
      <c r="Y30" s="66">
        <f t="shared" si="7"/>
        <v>74</v>
      </c>
      <c r="Z30" s="31">
        <f>IF($D30="m",VLOOKUP(Y30,AgeStdHMS!$A:$L,7,FALSE),VLOOKUP(Y30,'AgeStdHMS W'!$A:$L,7,FALSE))</f>
        <v>2.6481481481481481E-2</v>
      </c>
      <c r="AA30" s="66">
        <f t="shared" si="8"/>
        <v>74</v>
      </c>
      <c r="AB30" s="31">
        <f>IF($D30="m",VLOOKUP(AA30,AgeStdHMS!$A:$L,7,FALSE),VLOOKUP(AA30,'AgeStdHMS W'!$A:$L,7,FALSE))</f>
        <v>2.6481481481481481E-2</v>
      </c>
      <c r="AC30" s="66">
        <f t="shared" si="9"/>
        <v>74</v>
      </c>
      <c r="AD30" s="31">
        <f>IF($D30="m",VLOOKUP(AC30,AgeStdHMS!$A:$L,7,FALSE),VLOOKUP(AC30,'AgeStdHMS W'!$A:$L,7,FALSE))</f>
        <v>2.6481481481481481E-2</v>
      </c>
    </row>
    <row r="31" spans="1:30" x14ac:dyDescent="0.2">
      <c r="A31" s="70" t="s">
        <v>856</v>
      </c>
      <c r="B31" s="60" t="s">
        <v>767</v>
      </c>
      <c r="C31" s="60" t="str">
        <f t="shared" si="1"/>
        <v>Sean Bowen</v>
      </c>
      <c r="D31" s="70" t="s">
        <v>873</v>
      </c>
      <c r="E31" s="63">
        <v>23683</v>
      </c>
      <c r="F31" s="60" t="s">
        <v>766</v>
      </c>
      <c r="G31" s="66">
        <f t="shared" si="11"/>
        <v>51</v>
      </c>
      <c r="H31" s="31">
        <f>IF(D31="m",VLOOKUP(G31,AgeStdHMS!$A:$L,10,FALSE),VLOOKUP(G31,'AgeStdHMS W'!A:L,10,FALSE))</f>
        <v>3.4490740740740738E-2</v>
      </c>
      <c r="I31" s="66">
        <f t="shared" si="2"/>
        <v>51</v>
      </c>
      <c r="J31" s="31">
        <f>IF($D31="m",VLOOKUP(I31,AgeStdHMS!$A:$L,12,FALSE),VLOOKUP(I31,'AgeStdHMS W'!$A:$L,12,FALSE))</f>
        <v>4.5636574074074072E-2</v>
      </c>
      <c r="K31" s="66">
        <f t="shared" si="3"/>
        <v>51</v>
      </c>
      <c r="L31" s="31">
        <f>IF($D31="m",VLOOKUP(K31,AgeStdHMS!$A:$L,12,FALSE),VLOOKUP(K31,'AgeStdHMS W'!$A:$L,12,FALSE))</f>
        <v>4.5636574074074072E-2</v>
      </c>
      <c r="M31" s="66">
        <f t="shared" si="4"/>
        <v>51</v>
      </c>
      <c r="N31" s="31">
        <f>IF($D31="m",VLOOKUP(M31,AgeStdHMS!$A:$L,2,FALSE),VLOOKUP(M31,'AgeStdHMS W'!$A:$L,2,FALSE))</f>
        <v>1.0324074074074074E-2</v>
      </c>
      <c r="O31" s="66">
        <f t="shared" si="5"/>
        <v>51</v>
      </c>
      <c r="P31" s="31">
        <f>IF($D31="m",VLOOKUP(O31,AgeStdHMS!$A:$L,7,FALSE),VLOOKUP(O31,'AgeStdHMS W'!$A:$L,7,FALSE))</f>
        <v>2.1041666666666667E-2</v>
      </c>
      <c r="Q31" s="66">
        <f t="shared" si="5"/>
        <v>51</v>
      </c>
      <c r="R31" s="31">
        <f>IF($D31="m",VLOOKUP(Q31,AgeStdHMS!$A:$L,7,FALSE),VLOOKUP(Q31,'AgeStdHMS W'!$A:$L,7,FALSE))</f>
        <v>2.1041666666666667E-2</v>
      </c>
      <c r="S31" s="66">
        <f t="shared" si="5"/>
        <v>51</v>
      </c>
      <c r="T31" s="31">
        <f>IF($D31="m",VLOOKUP(S31,AgeStdHMS!$A:$L,7,FALSE),VLOOKUP(S31,'AgeStdHMS W'!$A:$L,7,FALSE))</f>
        <v>2.1041666666666667E-2</v>
      </c>
      <c r="U31" s="66">
        <f t="shared" si="5"/>
        <v>51</v>
      </c>
      <c r="V31" s="31">
        <f>IF($D31="m",VLOOKUP(U31,AgeStdHMS!$A:$L,7,FALSE),VLOOKUP(U31,'AgeStdHMS W'!$A:$L,7,FALSE))</f>
        <v>2.1041666666666667E-2</v>
      </c>
      <c r="W31" s="66">
        <f t="shared" si="6"/>
        <v>51</v>
      </c>
      <c r="X31" s="31">
        <f>IF($D31="m",VLOOKUP(W31,AgeStdHMS!$A:$L,7,FALSE),VLOOKUP(W31,'AgeStdHMS W'!$A:$L,7,FALSE))</f>
        <v>2.1041666666666667E-2</v>
      </c>
      <c r="Y31" s="66">
        <f t="shared" si="7"/>
        <v>51</v>
      </c>
      <c r="Z31" s="31">
        <f>IF($D31="m",VLOOKUP(Y31,AgeStdHMS!$A:$L,7,FALSE),VLOOKUP(Y31,'AgeStdHMS W'!$A:$L,7,FALSE))</f>
        <v>2.1041666666666667E-2</v>
      </c>
      <c r="AA31" s="66">
        <f t="shared" si="8"/>
        <v>51</v>
      </c>
      <c r="AB31" s="31">
        <f>IF($D31="m",VLOOKUP(AA31,AgeStdHMS!$A:$L,7,FALSE),VLOOKUP(AA31,'AgeStdHMS W'!$A:$L,7,FALSE))</f>
        <v>2.1041666666666667E-2</v>
      </c>
      <c r="AC31" s="66">
        <f t="shared" si="9"/>
        <v>51</v>
      </c>
      <c r="AD31" s="31">
        <f>IF($D31="m",VLOOKUP(AC31,AgeStdHMS!$A:$L,7,FALSE),VLOOKUP(AC31,'AgeStdHMS W'!$A:$L,7,FALSE))</f>
        <v>2.1041666666666667E-2</v>
      </c>
    </row>
    <row r="32" spans="1:30" x14ac:dyDescent="0.2">
      <c r="A32" s="60" t="s">
        <v>482</v>
      </c>
      <c r="B32" s="60" t="s">
        <v>765</v>
      </c>
      <c r="C32" s="60" t="str">
        <f t="shared" si="1"/>
        <v>Neil Brittain</v>
      </c>
      <c r="D32" s="70" t="s">
        <v>873</v>
      </c>
      <c r="E32" s="63">
        <v>28370</v>
      </c>
      <c r="F32" s="60" t="s">
        <v>764</v>
      </c>
      <c r="G32" s="66">
        <f t="shared" si="11"/>
        <v>38</v>
      </c>
      <c r="H32" s="31">
        <f>IF(D32="m",VLOOKUP(G32,AgeStdHMS!$A:$L,10,FALSE),VLOOKUP(G32,'AgeStdHMS W'!A:L,10,FALSE))</f>
        <v>3.1134259259259261E-2</v>
      </c>
      <c r="I32" s="66">
        <f t="shared" si="2"/>
        <v>38</v>
      </c>
      <c r="J32" s="31">
        <f>IF($D32="m",VLOOKUP(I32,AgeStdHMS!$A:$L,12,FALSE),VLOOKUP(I32,'AgeStdHMS W'!$A:$L,12,FALSE))</f>
        <v>4.1215277777777781E-2</v>
      </c>
      <c r="K32" s="66">
        <f t="shared" si="3"/>
        <v>38</v>
      </c>
      <c r="L32" s="31">
        <f>IF($D32="m",VLOOKUP(K32,AgeStdHMS!$A:$L,12,FALSE),VLOOKUP(K32,'AgeStdHMS W'!$A:$L,12,FALSE))</f>
        <v>4.1215277777777781E-2</v>
      </c>
      <c r="M32" s="66">
        <f t="shared" si="4"/>
        <v>38</v>
      </c>
      <c r="N32" s="31">
        <f>IF($D32="m",VLOOKUP(M32,AgeStdHMS!$A:$L,2,FALSE),VLOOKUP(M32,'AgeStdHMS W'!$A:$L,2,FALSE))</f>
        <v>9.3865740740740732E-3</v>
      </c>
      <c r="O32" s="66">
        <f t="shared" si="5"/>
        <v>38</v>
      </c>
      <c r="P32" s="31">
        <f>IF($D32="m",VLOOKUP(O32,AgeStdHMS!$A:$L,7,FALSE),VLOOKUP(O32,'AgeStdHMS W'!$A:$L,7,FALSE))</f>
        <v>1.8993055555555555E-2</v>
      </c>
      <c r="Q32" s="66">
        <f t="shared" si="5"/>
        <v>38</v>
      </c>
      <c r="R32" s="31">
        <f>IF($D32="m",VLOOKUP(Q32,AgeStdHMS!$A:$L,7,FALSE),VLOOKUP(Q32,'AgeStdHMS W'!$A:$L,7,FALSE))</f>
        <v>1.8993055555555555E-2</v>
      </c>
      <c r="S32" s="66">
        <f t="shared" si="5"/>
        <v>38</v>
      </c>
      <c r="T32" s="31">
        <f>IF($D32="m",VLOOKUP(S32,AgeStdHMS!$A:$L,7,FALSE),VLOOKUP(S32,'AgeStdHMS W'!$A:$L,7,FALSE))</f>
        <v>1.8993055555555555E-2</v>
      </c>
      <c r="U32" s="66">
        <f t="shared" si="5"/>
        <v>38</v>
      </c>
      <c r="V32" s="31">
        <f>IF($D32="m",VLOOKUP(U32,AgeStdHMS!$A:$L,7,FALSE),VLOOKUP(U32,'AgeStdHMS W'!$A:$L,7,FALSE))</f>
        <v>1.8993055555555555E-2</v>
      </c>
      <c r="W32" s="66">
        <f t="shared" si="6"/>
        <v>38</v>
      </c>
      <c r="X32" s="31">
        <f>IF($D32="m",VLOOKUP(W32,AgeStdHMS!$A:$L,7,FALSE),VLOOKUP(W32,'AgeStdHMS W'!$A:$L,7,FALSE))</f>
        <v>1.8993055555555555E-2</v>
      </c>
      <c r="Y32" s="66">
        <f t="shared" si="7"/>
        <v>38</v>
      </c>
      <c r="Z32" s="31">
        <f>IF($D32="m",VLOOKUP(Y32,AgeStdHMS!$A:$L,7,FALSE),VLOOKUP(Y32,'AgeStdHMS W'!$A:$L,7,FALSE))</f>
        <v>1.8993055555555555E-2</v>
      </c>
      <c r="AA32" s="66">
        <f t="shared" si="8"/>
        <v>38</v>
      </c>
      <c r="AB32" s="31">
        <f>IF($D32="m",VLOOKUP(AA32,AgeStdHMS!$A:$L,7,FALSE),VLOOKUP(AA32,'AgeStdHMS W'!$A:$L,7,FALSE))</f>
        <v>1.8993055555555555E-2</v>
      </c>
      <c r="AC32" s="66">
        <f t="shared" si="9"/>
        <v>38</v>
      </c>
      <c r="AD32" s="31">
        <f>IF($D32="m",VLOOKUP(AC32,AgeStdHMS!$A:$L,7,FALSE),VLOOKUP(AC32,'AgeStdHMS W'!$A:$L,7,FALSE))</f>
        <v>1.8993055555555555E-2</v>
      </c>
    </row>
    <row r="33" spans="1:30" x14ac:dyDescent="0.2">
      <c r="A33" s="60" t="s">
        <v>763</v>
      </c>
      <c r="B33" s="60" t="s">
        <v>762</v>
      </c>
      <c r="C33" s="60" t="str">
        <f t="shared" si="1"/>
        <v>Lauren  Brooks</v>
      </c>
      <c r="D33" s="70" t="s">
        <v>874</v>
      </c>
      <c r="E33" s="63">
        <v>33039</v>
      </c>
      <c r="F33" s="60" t="s">
        <v>761</v>
      </c>
      <c r="G33" s="66">
        <f t="shared" si="11"/>
        <v>25</v>
      </c>
      <c r="H33" s="31">
        <f>IF(D33="m",VLOOKUP(G33,AgeStdHMS!$A:$L,10,FALSE),VLOOKUP(G33,'AgeStdHMS W'!A:L,10,FALSE))</f>
        <v>3.4270833333333334E-2</v>
      </c>
      <c r="I33" s="66">
        <f t="shared" si="2"/>
        <v>25</v>
      </c>
      <c r="J33" s="31">
        <f>IF($D33="m",VLOOKUP(I33,AgeStdHMS!$A:$L,12,FALSE),VLOOKUP(I33,'AgeStdHMS W'!$A:$L,12,FALSE))</f>
        <v>4.5277777777777778E-2</v>
      </c>
      <c r="K33" s="66">
        <f t="shared" si="3"/>
        <v>25</v>
      </c>
      <c r="L33" s="31">
        <f>IF($D33="m",VLOOKUP(K33,AgeStdHMS!$A:$L,12,FALSE),VLOOKUP(K33,'AgeStdHMS W'!$A:$L,12,FALSE))</f>
        <v>4.5277777777777778E-2</v>
      </c>
      <c r="M33" s="66">
        <f t="shared" si="4"/>
        <v>25</v>
      </c>
      <c r="N33" s="31">
        <f>IF($D33="m",VLOOKUP(M33,AgeStdHMS!$A:$L,2,FALSE),VLOOKUP(M33,'AgeStdHMS W'!$A:$L,2,FALSE))</f>
        <v>1.0254629629629629E-2</v>
      </c>
      <c r="O33" s="66">
        <f t="shared" si="5"/>
        <v>25</v>
      </c>
      <c r="P33" s="31">
        <f>IF($D33="m",VLOOKUP(O33,AgeStdHMS!$A:$L,7,FALSE),VLOOKUP(O33,'AgeStdHMS W'!$A:$L,7,FALSE))</f>
        <v>2.1064814814814814E-2</v>
      </c>
      <c r="Q33" s="66">
        <f t="shared" si="5"/>
        <v>25</v>
      </c>
      <c r="R33" s="31">
        <f>IF($D33="m",VLOOKUP(Q33,AgeStdHMS!$A:$L,7,FALSE),VLOOKUP(Q33,'AgeStdHMS W'!$A:$L,7,FALSE))</f>
        <v>2.1064814814814814E-2</v>
      </c>
      <c r="S33" s="66">
        <f t="shared" si="5"/>
        <v>26</v>
      </c>
      <c r="T33" s="31">
        <f>IF($D33="m",VLOOKUP(S33,AgeStdHMS!$A:$L,7,FALSE),VLOOKUP(S33,'AgeStdHMS W'!$A:$L,7,FALSE))</f>
        <v>2.1064814814814814E-2</v>
      </c>
      <c r="U33" s="66">
        <f t="shared" si="5"/>
        <v>26</v>
      </c>
      <c r="V33" s="31">
        <f>IF($D33="m",VLOOKUP(U33,AgeStdHMS!$A:$L,7,FALSE),VLOOKUP(U33,'AgeStdHMS W'!$A:$L,7,FALSE))</f>
        <v>2.1064814814814814E-2</v>
      </c>
      <c r="W33" s="66">
        <f t="shared" si="6"/>
        <v>25</v>
      </c>
      <c r="X33" s="31">
        <f>IF($D33="m",VLOOKUP(W33,AgeStdHMS!$A:$L,7,FALSE),VLOOKUP(W33,'AgeStdHMS W'!$A:$L,7,FALSE))</f>
        <v>2.1064814814814814E-2</v>
      </c>
      <c r="Y33" s="66">
        <f t="shared" si="7"/>
        <v>25</v>
      </c>
      <c r="Z33" s="31">
        <f>IF($D33="m",VLOOKUP(Y33,AgeStdHMS!$A:$L,7,FALSE),VLOOKUP(Y33,'AgeStdHMS W'!$A:$L,7,FALSE))</f>
        <v>2.1064814814814814E-2</v>
      </c>
      <c r="AA33" s="66">
        <f t="shared" si="8"/>
        <v>25</v>
      </c>
      <c r="AB33" s="31">
        <f>IF($D33="m",VLOOKUP(AA33,AgeStdHMS!$A:$L,7,FALSE),VLOOKUP(AA33,'AgeStdHMS W'!$A:$L,7,FALSE))</f>
        <v>2.1064814814814814E-2</v>
      </c>
      <c r="AC33" s="66">
        <f t="shared" si="9"/>
        <v>25</v>
      </c>
      <c r="AD33" s="31">
        <f>IF($D33="m",VLOOKUP(AC33,AgeStdHMS!$A:$L,7,FALSE),VLOOKUP(AC33,'AgeStdHMS W'!$A:$L,7,FALSE))</f>
        <v>2.1064814814814814E-2</v>
      </c>
    </row>
    <row r="34" spans="1:30" x14ac:dyDescent="0.2">
      <c r="A34" s="60" t="s">
        <v>321</v>
      </c>
      <c r="B34" s="60" t="s">
        <v>760</v>
      </c>
      <c r="C34" s="60" t="str">
        <f t="shared" si="1"/>
        <v>Richard Brown</v>
      </c>
      <c r="D34" s="70" t="s">
        <v>873</v>
      </c>
      <c r="E34" s="63">
        <v>20419</v>
      </c>
      <c r="F34" s="60" t="s">
        <v>759</v>
      </c>
      <c r="G34" s="66">
        <f t="shared" si="11"/>
        <v>60</v>
      </c>
      <c r="H34" s="31">
        <f>IF(D34="m",VLOOKUP(G34,AgeStdHMS!$A:$L,10,FALSE),VLOOKUP(G34,'AgeStdHMS W'!A:L,10,FALSE))</f>
        <v>3.740740740740741E-2</v>
      </c>
      <c r="I34" s="66">
        <f t="shared" si="2"/>
        <v>60</v>
      </c>
      <c r="J34" s="31">
        <f>IF($D34="m",VLOOKUP(I34,AgeStdHMS!$A:$L,12,FALSE),VLOOKUP(I34,'AgeStdHMS W'!$A:$L,12,FALSE))</f>
        <v>4.9548611111111113E-2</v>
      </c>
      <c r="K34" s="66">
        <f t="shared" si="3"/>
        <v>60</v>
      </c>
      <c r="L34" s="31">
        <f>IF($D34="m",VLOOKUP(K34,AgeStdHMS!$A:$L,12,FALSE),VLOOKUP(K34,'AgeStdHMS W'!$A:$L,12,FALSE))</f>
        <v>4.9548611111111113E-2</v>
      </c>
      <c r="M34" s="66">
        <f t="shared" si="4"/>
        <v>60</v>
      </c>
      <c r="N34" s="31">
        <f>IF($D34="m",VLOOKUP(M34,AgeStdHMS!$A:$L,2,FALSE),VLOOKUP(M34,'AgeStdHMS W'!$A:$L,2,FALSE))</f>
        <v>1.1087962962962963E-2</v>
      </c>
      <c r="O34" s="66">
        <f t="shared" si="5"/>
        <v>60</v>
      </c>
      <c r="P34" s="31">
        <f>IF($D34="m",VLOOKUP(O34,AgeStdHMS!$A:$L,7,FALSE),VLOOKUP(O34,'AgeStdHMS W'!$A:$L,7,FALSE))</f>
        <v>2.2777777777777779E-2</v>
      </c>
      <c r="Q34" s="66">
        <f t="shared" si="5"/>
        <v>60</v>
      </c>
      <c r="R34" s="31">
        <f>IF($D34="m",VLOOKUP(Q34,AgeStdHMS!$A:$L,7,FALSE),VLOOKUP(Q34,'AgeStdHMS W'!$A:$L,7,FALSE))</f>
        <v>2.2777777777777779E-2</v>
      </c>
      <c r="S34" s="66">
        <f t="shared" si="5"/>
        <v>60</v>
      </c>
      <c r="T34" s="31">
        <f>IF($D34="m",VLOOKUP(S34,AgeStdHMS!$A:$L,7,FALSE),VLOOKUP(S34,'AgeStdHMS W'!$A:$L,7,FALSE))</f>
        <v>2.2777777777777779E-2</v>
      </c>
      <c r="U34" s="66">
        <f t="shared" si="5"/>
        <v>60</v>
      </c>
      <c r="V34" s="31">
        <f>IF($D34="m",VLOOKUP(U34,AgeStdHMS!$A:$L,7,FALSE),VLOOKUP(U34,'AgeStdHMS W'!$A:$L,7,FALSE))</f>
        <v>2.2777777777777779E-2</v>
      </c>
      <c r="W34" s="66">
        <f t="shared" si="6"/>
        <v>60</v>
      </c>
      <c r="X34" s="31">
        <f>IF($D34="m",VLOOKUP(W34,AgeStdHMS!$A:$L,7,FALSE),VLOOKUP(W34,'AgeStdHMS W'!$A:$L,7,FALSE))</f>
        <v>2.2777777777777779E-2</v>
      </c>
      <c r="Y34" s="66">
        <f t="shared" si="7"/>
        <v>60</v>
      </c>
      <c r="Z34" s="31">
        <f>IF($D34="m",VLOOKUP(Y34,AgeStdHMS!$A:$L,7,FALSE),VLOOKUP(Y34,'AgeStdHMS W'!$A:$L,7,FALSE))</f>
        <v>2.2777777777777779E-2</v>
      </c>
      <c r="AA34" s="66">
        <f t="shared" si="8"/>
        <v>60</v>
      </c>
      <c r="AB34" s="31">
        <f>IF($D34="m",VLOOKUP(AA34,AgeStdHMS!$A:$L,7,FALSE),VLOOKUP(AA34,'AgeStdHMS W'!$A:$L,7,FALSE))</f>
        <v>2.2777777777777779E-2</v>
      </c>
      <c r="AC34" s="66">
        <f t="shared" si="9"/>
        <v>60</v>
      </c>
      <c r="AD34" s="31">
        <f>IF($D34="m",VLOOKUP(AC34,AgeStdHMS!$A:$L,7,FALSE),VLOOKUP(AC34,'AgeStdHMS W'!$A:$L,7,FALSE))</f>
        <v>2.2777777777777779E-2</v>
      </c>
    </row>
    <row r="35" spans="1:30" x14ac:dyDescent="0.2">
      <c r="A35" s="60" t="s">
        <v>239</v>
      </c>
      <c r="B35" s="60" t="s">
        <v>756</v>
      </c>
      <c r="C35" s="60" t="str">
        <f t="shared" si="1"/>
        <v>Steve Button</v>
      </c>
      <c r="D35" s="70" t="s">
        <v>873</v>
      </c>
      <c r="E35" s="63">
        <v>20132</v>
      </c>
      <c r="F35" s="60" t="s">
        <v>758</v>
      </c>
      <c r="G35" s="66">
        <f t="shared" si="11"/>
        <v>60</v>
      </c>
      <c r="H35" s="31">
        <f>IF(D35="m",VLOOKUP(G35,AgeStdHMS!$A:$L,10,FALSE),VLOOKUP(G35,'AgeStdHMS W'!A:L,10,FALSE))</f>
        <v>3.740740740740741E-2</v>
      </c>
      <c r="I35" s="66">
        <f t="shared" si="2"/>
        <v>60</v>
      </c>
      <c r="J35" s="31">
        <f>IF($D35="m",VLOOKUP(I35,AgeStdHMS!$A:$L,12,FALSE),VLOOKUP(I35,'AgeStdHMS W'!$A:$L,12,FALSE))</f>
        <v>4.9548611111111113E-2</v>
      </c>
      <c r="K35" s="66">
        <f t="shared" si="3"/>
        <v>61</v>
      </c>
      <c r="L35" s="31">
        <f>IF($D35="m",VLOOKUP(K35,AgeStdHMS!$A:$L,12,FALSE),VLOOKUP(K35,'AgeStdHMS W'!$A:$L,12,FALSE))</f>
        <v>5.0011574074074076E-2</v>
      </c>
      <c r="M35" s="66">
        <f t="shared" si="4"/>
        <v>61</v>
      </c>
      <c r="N35" s="31">
        <f>IF($D35="m",VLOOKUP(M35,AgeStdHMS!$A:$L,2,FALSE),VLOOKUP(M35,'AgeStdHMS W'!$A:$L,2,FALSE))</f>
        <v>1.1180555555555555E-2</v>
      </c>
      <c r="O35" s="66">
        <f t="shared" si="5"/>
        <v>61</v>
      </c>
      <c r="P35" s="31">
        <f>IF($D35="m",VLOOKUP(O35,AgeStdHMS!$A:$L,7,FALSE),VLOOKUP(O35,'AgeStdHMS W'!$A:$L,7,FALSE))</f>
        <v>2.298611111111111E-2</v>
      </c>
      <c r="Q35" s="66">
        <f t="shared" si="5"/>
        <v>61</v>
      </c>
      <c r="R35" s="31">
        <f>IF($D35="m",VLOOKUP(Q35,AgeStdHMS!$A:$L,7,FALSE),VLOOKUP(Q35,'AgeStdHMS W'!$A:$L,7,FALSE))</f>
        <v>2.298611111111111E-2</v>
      </c>
      <c r="S35" s="66">
        <f t="shared" si="5"/>
        <v>61</v>
      </c>
      <c r="T35" s="31">
        <f>IF($D35="m",VLOOKUP(S35,AgeStdHMS!$A:$L,7,FALSE),VLOOKUP(S35,'AgeStdHMS W'!$A:$L,7,FALSE))</f>
        <v>2.298611111111111E-2</v>
      </c>
      <c r="U35" s="66">
        <f t="shared" si="5"/>
        <v>61</v>
      </c>
      <c r="V35" s="31">
        <f>IF($D35="m",VLOOKUP(U35,AgeStdHMS!$A:$L,7,FALSE),VLOOKUP(U35,'AgeStdHMS W'!$A:$L,7,FALSE))</f>
        <v>2.298611111111111E-2</v>
      </c>
      <c r="W35" s="66">
        <f t="shared" si="6"/>
        <v>61</v>
      </c>
      <c r="X35" s="31">
        <f>IF($D35="m",VLOOKUP(W35,AgeStdHMS!$A:$L,7,FALSE),VLOOKUP(W35,'AgeStdHMS W'!$A:$L,7,FALSE))</f>
        <v>2.298611111111111E-2</v>
      </c>
      <c r="Y35" s="66">
        <f t="shared" si="7"/>
        <v>61</v>
      </c>
      <c r="Z35" s="31">
        <f>IF($D35="m",VLOOKUP(Y35,AgeStdHMS!$A:$L,7,FALSE),VLOOKUP(Y35,'AgeStdHMS W'!$A:$L,7,FALSE))</f>
        <v>2.298611111111111E-2</v>
      </c>
      <c r="AA35" s="66">
        <f t="shared" si="8"/>
        <v>61</v>
      </c>
      <c r="AB35" s="31">
        <f>IF($D35="m",VLOOKUP(AA35,AgeStdHMS!$A:$L,7,FALSE),VLOOKUP(AA35,'AgeStdHMS W'!$A:$L,7,FALSE))</f>
        <v>2.298611111111111E-2</v>
      </c>
      <c r="AC35" s="66">
        <f t="shared" si="9"/>
        <v>61</v>
      </c>
      <c r="AD35" s="31">
        <f>IF($D35="m",VLOOKUP(AC35,AgeStdHMS!$A:$L,7,FALSE),VLOOKUP(AC35,'AgeStdHMS W'!$A:$L,7,FALSE))</f>
        <v>2.298611111111111E-2</v>
      </c>
    </row>
    <row r="36" spans="1:30" x14ac:dyDescent="0.2">
      <c r="A36" s="60" t="s">
        <v>757</v>
      </c>
      <c r="B36" s="60" t="s">
        <v>756</v>
      </c>
      <c r="C36" s="60" t="str">
        <f t="shared" si="1"/>
        <v>Jade  Button</v>
      </c>
      <c r="D36" s="70" t="s">
        <v>874</v>
      </c>
      <c r="E36" s="63">
        <v>32778</v>
      </c>
      <c r="F36" s="60" t="s">
        <v>755</v>
      </c>
      <c r="G36" s="66">
        <f t="shared" si="11"/>
        <v>26</v>
      </c>
      <c r="H36" s="31">
        <f>IF(D36="m",VLOOKUP(G36,AgeStdHMS!$A:$L,10,FALSE),VLOOKUP(G36,'AgeStdHMS W'!A:L,10,FALSE))</f>
        <v>3.4270833333333334E-2</v>
      </c>
      <c r="I36" s="66">
        <f t="shared" si="2"/>
        <v>26</v>
      </c>
      <c r="J36" s="31">
        <f>IF($D36="m",VLOOKUP(I36,AgeStdHMS!$A:$L,12,FALSE),VLOOKUP(I36,'AgeStdHMS W'!$A:$L,12,FALSE))</f>
        <v>4.5277777777777778E-2</v>
      </c>
      <c r="K36" s="66">
        <f t="shared" si="3"/>
        <v>26</v>
      </c>
      <c r="L36" s="31">
        <f>IF($D36="m",VLOOKUP(K36,AgeStdHMS!$A:$L,12,FALSE),VLOOKUP(K36,'AgeStdHMS W'!$A:$L,12,FALSE))</f>
        <v>4.5277777777777778E-2</v>
      </c>
      <c r="M36" s="66">
        <f t="shared" si="4"/>
        <v>26</v>
      </c>
      <c r="N36" s="31">
        <f>IF($D36="m",VLOOKUP(M36,AgeStdHMS!$A:$L,2,FALSE),VLOOKUP(M36,'AgeStdHMS W'!$A:$L,2,FALSE))</f>
        <v>1.0254629629629629E-2</v>
      </c>
      <c r="O36" s="66">
        <f t="shared" si="5"/>
        <v>26</v>
      </c>
      <c r="P36" s="31">
        <f>IF($D36="m",VLOOKUP(O36,AgeStdHMS!$A:$L,7,FALSE),VLOOKUP(O36,'AgeStdHMS W'!$A:$L,7,FALSE))</f>
        <v>2.1064814814814814E-2</v>
      </c>
      <c r="Q36" s="66">
        <f t="shared" si="5"/>
        <v>26</v>
      </c>
      <c r="R36" s="31">
        <f>IF($D36="m",VLOOKUP(Q36,AgeStdHMS!$A:$L,7,FALSE),VLOOKUP(Q36,'AgeStdHMS W'!$A:$L,7,FALSE))</f>
        <v>2.1064814814814814E-2</v>
      </c>
      <c r="S36" s="66">
        <f t="shared" si="5"/>
        <v>26</v>
      </c>
      <c r="T36" s="31">
        <f>IF($D36="m",VLOOKUP(S36,AgeStdHMS!$A:$L,7,FALSE),VLOOKUP(S36,'AgeStdHMS W'!$A:$L,7,FALSE))</f>
        <v>2.1064814814814814E-2</v>
      </c>
      <c r="U36" s="66">
        <f t="shared" si="5"/>
        <v>26</v>
      </c>
      <c r="V36" s="31">
        <f>IF($D36="m",VLOOKUP(U36,AgeStdHMS!$A:$L,7,FALSE),VLOOKUP(U36,'AgeStdHMS W'!$A:$L,7,FALSE))</f>
        <v>2.1064814814814814E-2</v>
      </c>
      <c r="W36" s="66">
        <f t="shared" si="6"/>
        <v>26</v>
      </c>
      <c r="X36" s="31">
        <f>IF($D36="m",VLOOKUP(W36,AgeStdHMS!$A:$L,7,FALSE),VLOOKUP(W36,'AgeStdHMS W'!$A:$L,7,FALSE))</f>
        <v>2.1064814814814814E-2</v>
      </c>
      <c r="Y36" s="66">
        <f t="shared" si="7"/>
        <v>26</v>
      </c>
      <c r="Z36" s="31">
        <f>IF($D36="m",VLOOKUP(Y36,AgeStdHMS!$A:$L,7,FALSE),VLOOKUP(Y36,'AgeStdHMS W'!$A:$L,7,FALSE))</f>
        <v>2.1064814814814814E-2</v>
      </c>
      <c r="AA36" s="66">
        <f t="shared" si="8"/>
        <v>26</v>
      </c>
      <c r="AB36" s="31">
        <f>IF($D36="m",VLOOKUP(AA36,AgeStdHMS!$A:$L,7,FALSE),VLOOKUP(AA36,'AgeStdHMS W'!$A:$L,7,FALSE))</f>
        <v>2.1064814814814814E-2</v>
      </c>
      <c r="AC36" s="66">
        <f t="shared" si="9"/>
        <v>26</v>
      </c>
      <c r="AD36" s="31">
        <f>IF($D36="m",VLOOKUP(AC36,AgeStdHMS!$A:$L,7,FALSE),VLOOKUP(AC36,'AgeStdHMS W'!$A:$L,7,FALSE))</f>
        <v>2.1064814814814814E-2</v>
      </c>
    </row>
    <row r="37" spans="1:30" x14ac:dyDescent="0.2">
      <c r="A37" s="70" t="s">
        <v>875</v>
      </c>
      <c r="B37" s="60" t="s">
        <v>754</v>
      </c>
      <c r="C37" s="60" t="str">
        <f t="shared" si="1"/>
        <v>Bernadette-Marie Byrne</v>
      </c>
      <c r="D37" s="70" t="s">
        <v>874</v>
      </c>
      <c r="E37" s="63">
        <v>20255</v>
      </c>
      <c r="F37" s="60" t="s">
        <v>753</v>
      </c>
      <c r="G37" s="66">
        <f t="shared" si="11"/>
        <v>60</v>
      </c>
      <c r="H37" s="31">
        <f>IF(D37="m",VLOOKUP(G37,AgeStdHMS!$A:$L,10,FALSE),VLOOKUP(G37,'AgeStdHMS W'!A:L,10,FALSE))</f>
        <v>4.4259259259259262E-2</v>
      </c>
      <c r="I37" s="66">
        <f t="shared" si="2"/>
        <v>60</v>
      </c>
      <c r="J37" s="31">
        <f>IF($D37="m",VLOOKUP(I37,AgeStdHMS!$A:$L,12,FALSE),VLOOKUP(I37,'AgeStdHMS W'!$A:$L,12,FALSE))</f>
        <v>5.8472222222222224E-2</v>
      </c>
      <c r="K37" s="66">
        <f t="shared" si="3"/>
        <v>60</v>
      </c>
      <c r="L37" s="31">
        <f>IF($D37="m",VLOOKUP(K37,AgeStdHMS!$A:$L,12,FALSE),VLOOKUP(K37,'AgeStdHMS W'!$A:$L,12,FALSE))</f>
        <v>5.8472222222222224E-2</v>
      </c>
      <c r="M37" s="66">
        <f t="shared" si="4"/>
        <v>60</v>
      </c>
      <c r="N37" s="31">
        <f>IF($D37="m",VLOOKUP(M37,AgeStdHMS!$A:$L,2,FALSE),VLOOKUP(M37,'AgeStdHMS W'!$A:$L,2,FALSE))</f>
        <v>1.2870370370370371E-2</v>
      </c>
      <c r="O37" s="66">
        <f t="shared" si="5"/>
        <v>60</v>
      </c>
      <c r="P37" s="31">
        <f>IF($D37="m",VLOOKUP(O37,AgeStdHMS!$A:$L,7,FALSE),VLOOKUP(O37,'AgeStdHMS W'!$A:$L,7,FALSE))</f>
        <v>2.7002314814814816E-2</v>
      </c>
      <c r="Q37" s="66">
        <f t="shared" si="5"/>
        <v>60</v>
      </c>
      <c r="R37" s="31">
        <f>IF($D37="m",VLOOKUP(Q37,AgeStdHMS!$A:$L,7,FALSE),VLOOKUP(Q37,'AgeStdHMS W'!$A:$L,7,FALSE))</f>
        <v>2.7002314814814816E-2</v>
      </c>
      <c r="S37" s="66">
        <f t="shared" si="5"/>
        <v>61</v>
      </c>
      <c r="T37" s="31">
        <f>IF($D37="m",VLOOKUP(S37,AgeStdHMS!$A:$L,7,FALSE),VLOOKUP(S37,'AgeStdHMS W'!$A:$L,7,FALSE))</f>
        <v>2.7372685185185184E-2</v>
      </c>
      <c r="U37" s="66">
        <f t="shared" si="5"/>
        <v>61</v>
      </c>
      <c r="V37" s="31">
        <f>IF($D37="m",VLOOKUP(U37,AgeStdHMS!$A:$L,7,FALSE),VLOOKUP(U37,'AgeStdHMS W'!$A:$L,7,FALSE))</f>
        <v>2.7372685185185184E-2</v>
      </c>
      <c r="W37" s="66">
        <f t="shared" si="6"/>
        <v>60</v>
      </c>
      <c r="X37" s="31">
        <f>IF($D37="m",VLOOKUP(W37,AgeStdHMS!$A:$L,7,FALSE),VLOOKUP(W37,'AgeStdHMS W'!$A:$L,7,FALSE))</f>
        <v>2.7002314814814816E-2</v>
      </c>
      <c r="Y37" s="66">
        <f t="shared" si="7"/>
        <v>60</v>
      </c>
      <c r="Z37" s="31">
        <f>IF($D37="m",VLOOKUP(Y37,AgeStdHMS!$A:$L,7,FALSE),VLOOKUP(Y37,'AgeStdHMS W'!$A:$L,7,FALSE))</f>
        <v>2.7002314814814816E-2</v>
      </c>
      <c r="AA37" s="66">
        <f t="shared" si="8"/>
        <v>60</v>
      </c>
      <c r="AB37" s="31">
        <f>IF($D37="m",VLOOKUP(AA37,AgeStdHMS!$A:$L,7,FALSE),VLOOKUP(AA37,'AgeStdHMS W'!$A:$L,7,FALSE))</f>
        <v>2.7002314814814816E-2</v>
      </c>
      <c r="AC37" s="66">
        <f t="shared" si="9"/>
        <v>60</v>
      </c>
      <c r="AD37" s="31">
        <f>IF($D37="m",VLOOKUP(AC37,AgeStdHMS!$A:$L,7,FALSE),VLOOKUP(AC37,'AgeStdHMS W'!$A:$L,7,FALSE))</f>
        <v>2.7002314814814816E-2</v>
      </c>
    </row>
    <row r="38" spans="1:30" x14ac:dyDescent="0.2">
      <c r="A38" s="60" t="s">
        <v>752</v>
      </c>
      <c r="B38" s="60" t="s">
        <v>750</v>
      </c>
      <c r="C38" s="60" t="str">
        <f t="shared" si="1"/>
        <v>Katharine Carolan</v>
      </c>
      <c r="D38" s="70" t="s">
        <v>874</v>
      </c>
      <c r="E38" s="63">
        <v>24048</v>
      </c>
      <c r="F38" s="60" t="s">
        <v>751</v>
      </c>
      <c r="G38" s="66">
        <f t="shared" si="11"/>
        <v>50</v>
      </c>
      <c r="H38" s="31">
        <f>IF(D38="m",VLOOKUP(G38,AgeStdHMS!$A:$L,10,FALSE),VLOOKUP(G38,'AgeStdHMS W'!A:L,10,FALSE))</f>
        <v>3.8969907407407404E-2</v>
      </c>
      <c r="I38" s="66">
        <f t="shared" si="2"/>
        <v>50</v>
      </c>
      <c r="J38" s="31">
        <f>IF($D38="m",VLOOKUP(I38,AgeStdHMS!$A:$L,12,FALSE),VLOOKUP(I38,'AgeStdHMS W'!$A:$L,12,FALSE))</f>
        <v>5.1493055555555556E-2</v>
      </c>
      <c r="K38" s="66">
        <f t="shared" si="3"/>
        <v>50</v>
      </c>
      <c r="L38" s="31">
        <f>IF($D38="m",VLOOKUP(K38,AgeStdHMS!$A:$L,12,FALSE),VLOOKUP(K38,'AgeStdHMS W'!$A:$L,12,FALSE))</f>
        <v>5.1493055555555556E-2</v>
      </c>
      <c r="M38" s="66">
        <f t="shared" si="4"/>
        <v>50</v>
      </c>
      <c r="N38" s="31">
        <f>IF($D38="m",VLOOKUP(M38,AgeStdHMS!$A:$L,2,FALSE),VLOOKUP(M38,'AgeStdHMS W'!$A:$L,2,FALSE))</f>
        <v>1.1469907407407408E-2</v>
      </c>
      <c r="O38" s="66">
        <f t="shared" si="5"/>
        <v>50</v>
      </c>
      <c r="P38" s="31">
        <f>IF($D38="m",VLOOKUP(O38,AgeStdHMS!$A:$L,7,FALSE),VLOOKUP(O38,'AgeStdHMS W'!$A:$L,7,FALSE))</f>
        <v>2.3796296296296298E-2</v>
      </c>
      <c r="Q38" s="66">
        <f t="shared" si="5"/>
        <v>50</v>
      </c>
      <c r="R38" s="31">
        <f>IF($D38="m",VLOOKUP(Q38,AgeStdHMS!$A:$L,7,FALSE),VLOOKUP(Q38,'AgeStdHMS W'!$A:$L,7,FALSE))</f>
        <v>2.3796296296296298E-2</v>
      </c>
      <c r="S38" s="66">
        <f t="shared" si="5"/>
        <v>50</v>
      </c>
      <c r="T38" s="31">
        <f>IF($D38="m",VLOOKUP(S38,AgeStdHMS!$A:$L,7,FALSE),VLOOKUP(S38,'AgeStdHMS W'!$A:$L,7,FALSE))</f>
        <v>2.3796296296296298E-2</v>
      </c>
      <c r="U38" s="66">
        <f t="shared" si="5"/>
        <v>50</v>
      </c>
      <c r="V38" s="31">
        <f>IF($D38="m",VLOOKUP(U38,AgeStdHMS!$A:$L,7,FALSE),VLOOKUP(U38,'AgeStdHMS W'!$A:$L,7,FALSE))</f>
        <v>2.3796296296296298E-2</v>
      </c>
      <c r="W38" s="66">
        <f t="shared" si="6"/>
        <v>50</v>
      </c>
      <c r="X38" s="31">
        <f>IF($D38="m",VLOOKUP(W38,AgeStdHMS!$A:$L,7,FALSE),VLOOKUP(W38,'AgeStdHMS W'!$A:$L,7,FALSE))</f>
        <v>2.3796296296296298E-2</v>
      </c>
      <c r="Y38" s="66">
        <f t="shared" si="7"/>
        <v>50</v>
      </c>
      <c r="Z38" s="31">
        <f>IF($D38="m",VLOOKUP(Y38,AgeStdHMS!$A:$L,7,FALSE),VLOOKUP(Y38,'AgeStdHMS W'!$A:$L,7,FALSE))</f>
        <v>2.3796296296296298E-2</v>
      </c>
      <c r="AA38" s="66">
        <f t="shared" si="8"/>
        <v>50</v>
      </c>
      <c r="AB38" s="31">
        <f>IF($D38="m",VLOOKUP(AA38,AgeStdHMS!$A:$L,7,FALSE),VLOOKUP(AA38,'AgeStdHMS W'!$A:$L,7,FALSE))</f>
        <v>2.3796296296296298E-2</v>
      </c>
      <c r="AC38" s="66">
        <f t="shared" si="9"/>
        <v>50</v>
      </c>
      <c r="AD38" s="31">
        <f>IF($D38="m",VLOOKUP(AC38,AgeStdHMS!$A:$L,7,FALSE),VLOOKUP(AC38,'AgeStdHMS W'!$A:$L,7,FALSE))</f>
        <v>2.3796296296296298E-2</v>
      </c>
    </row>
    <row r="39" spans="1:30" x14ac:dyDescent="0.2">
      <c r="A39" s="60" t="s">
        <v>377</v>
      </c>
      <c r="B39" s="60" t="s">
        <v>750</v>
      </c>
      <c r="C39" s="60" t="str">
        <f t="shared" si="1"/>
        <v>Paul Carolan</v>
      </c>
      <c r="D39" s="70" t="s">
        <v>873</v>
      </c>
      <c r="E39" s="63">
        <v>23770</v>
      </c>
      <c r="F39" s="60" t="s">
        <v>749</v>
      </c>
      <c r="G39" s="66">
        <f t="shared" si="11"/>
        <v>50</v>
      </c>
      <c r="H39" s="31">
        <f>IF(D39="m",VLOOKUP(G39,AgeStdHMS!$A:$L,10,FALSE),VLOOKUP(G39,'AgeStdHMS W'!A:L,10,FALSE))</f>
        <v>3.4201388888888892E-2</v>
      </c>
      <c r="I39" s="66">
        <f t="shared" si="2"/>
        <v>51</v>
      </c>
      <c r="J39" s="31">
        <f>IF($D39="m",VLOOKUP(I39,AgeStdHMS!$A:$L,12,FALSE),VLOOKUP(I39,'AgeStdHMS W'!$A:$L,12,FALSE))</f>
        <v>4.5636574074074072E-2</v>
      </c>
      <c r="K39" s="66">
        <f t="shared" si="3"/>
        <v>51</v>
      </c>
      <c r="L39" s="31">
        <f>IF($D39="m",VLOOKUP(K39,AgeStdHMS!$A:$L,12,FALSE),VLOOKUP(K39,'AgeStdHMS W'!$A:$L,12,FALSE))</f>
        <v>4.5636574074074072E-2</v>
      </c>
      <c r="M39" s="66">
        <f t="shared" si="4"/>
        <v>51</v>
      </c>
      <c r="N39" s="31">
        <f>IF($D39="m",VLOOKUP(M39,AgeStdHMS!$A:$L,2,FALSE),VLOOKUP(M39,'AgeStdHMS W'!$A:$L,2,FALSE))</f>
        <v>1.0324074074074074E-2</v>
      </c>
      <c r="O39" s="66">
        <f t="shared" si="5"/>
        <v>51</v>
      </c>
      <c r="P39" s="31">
        <f>IF($D39="m",VLOOKUP(O39,AgeStdHMS!$A:$L,7,FALSE),VLOOKUP(O39,'AgeStdHMS W'!$A:$L,7,FALSE))</f>
        <v>2.1041666666666667E-2</v>
      </c>
      <c r="Q39" s="66">
        <f t="shared" si="5"/>
        <v>51</v>
      </c>
      <c r="R39" s="31">
        <f>IF($D39="m",VLOOKUP(Q39,AgeStdHMS!$A:$L,7,FALSE),VLOOKUP(Q39,'AgeStdHMS W'!$A:$L,7,FALSE))</f>
        <v>2.1041666666666667E-2</v>
      </c>
      <c r="S39" s="66">
        <f t="shared" si="5"/>
        <v>51</v>
      </c>
      <c r="T39" s="31">
        <f>IF($D39="m",VLOOKUP(S39,AgeStdHMS!$A:$L,7,FALSE),VLOOKUP(S39,'AgeStdHMS W'!$A:$L,7,FALSE))</f>
        <v>2.1041666666666667E-2</v>
      </c>
      <c r="U39" s="66">
        <f t="shared" si="5"/>
        <v>51</v>
      </c>
      <c r="V39" s="31">
        <f>IF($D39="m",VLOOKUP(U39,AgeStdHMS!$A:$L,7,FALSE),VLOOKUP(U39,'AgeStdHMS W'!$A:$L,7,FALSE))</f>
        <v>2.1041666666666667E-2</v>
      </c>
      <c r="W39" s="66">
        <f t="shared" si="6"/>
        <v>51</v>
      </c>
      <c r="X39" s="31">
        <f>IF($D39="m",VLOOKUP(W39,AgeStdHMS!$A:$L,7,FALSE),VLOOKUP(W39,'AgeStdHMS W'!$A:$L,7,FALSE))</f>
        <v>2.1041666666666667E-2</v>
      </c>
      <c r="Y39" s="66">
        <f t="shared" si="7"/>
        <v>51</v>
      </c>
      <c r="Z39" s="31">
        <f>IF($D39="m",VLOOKUP(Y39,AgeStdHMS!$A:$L,7,FALSE),VLOOKUP(Y39,'AgeStdHMS W'!$A:$L,7,FALSE))</f>
        <v>2.1041666666666667E-2</v>
      </c>
      <c r="AA39" s="66">
        <f t="shared" si="8"/>
        <v>51</v>
      </c>
      <c r="AB39" s="31">
        <f>IF($D39="m",VLOOKUP(AA39,AgeStdHMS!$A:$L,7,FALSE),VLOOKUP(AA39,'AgeStdHMS W'!$A:$L,7,FALSE))</f>
        <v>2.1041666666666667E-2</v>
      </c>
      <c r="AC39" s="66">
        <f t="shared" si="9"/>
        <v>51</v>
      </c>
      <c r="AD39" s="31">
        <f>IF($D39="m",VLOOKUP(AC39,AgeStdHMS!$A:$L,7,FALSE),VLOOKUP(AC39,'AgeStdHMS W'!$A:$L,7,FALSE))</f>
        <v>2.1041666666666667E-2</v>
      </c>
    </row>
    <row r="40" spans="1:30" x14ac:dyDescent="0.2">
      <c r="A40" s="60" t="s">
        <v>748</v>
      </c>
      <c r="B40" s="60" t="s">
        <v>747</v>
      </c>
      <c r="C40" s="60" t="str">
        <f t="shared" si="1"/>
        <v>Gemma Carter</v>
      </c>
      <c r="D40" s="70" t="s">
        <v>874</v>
      </c>
      <c r="E40" s="63">
        <v>30614</v>
      </c>
      <c r="F40" s="60" t="s">
        <v>746</v>
      </c>
      <c r="G40" s="66">
        <f t="shared" si="11"/>
        <v>32</v>
      </c>
      <c r="H40" s="31">
        <f>IF(D40="m",VLOOKUP(G40,AgeStdHMS!$A:$L,10,FALSE),VLOOKUP(G40,'AgeStdHMS W'!A:L,10,FALSE))</f>
        <v>3.4351851851851849E-2</v>
      </c>
      <c r="I40" s="66">
        <f t="shared" si="2"/>
        <v>32</v>
      </c>
      <c r="J40" s="31">
        <f>IF($D40="m",VLOOKUP(I40,AgeStdHMS!$A:$L,12,FALSE),VLOOKUP(I40,'AgeStdHMS W'!$A:$L,12,FALSE))</f>
        <v>4.5393518518518521E-2</v>
      </c>
      <c r="K40" s="66">
        <f t="shared" si="3"/>
        <v>32</v>
      </c>
      <c r="L40" s="31">
        <f>IF($D40="m",VLOOKUP(K40,AgeStdHMS!$A:$L,12,FALSE),VLOOKUP(K40,'AgeStdHMS W'!$A:$L,12,FALSE))</f>
        <v>4.5393518518518521E-2</v>
      </c>
      <c r="M40" s="66">
        <f t="shared" si="4"/>
        <v>32</v>
      </c>
      <c r="N40" s="31">
        <f>IF($D40="m",VLOOKUP(M40,AgeStdHMS!$A:$L,2,FALSE),VLOOKUP(M40,'AgeStdHMS W'!$A:$L,2,FALSE))</f>
        <v>1.0266203703703704E-2</v>
      </c>
      <c r="O40" s="66">
        <f t="shared" si="5"/>
        <v>32</v>
      </c>
      <c r="P40" s="31">
        <f>IF($D40="m",VLOOKUP(O40,AgeStdHMS!$A:$L,7,FALSE),VLOOKUP(O40,'AgeStdHMS W'!$A:$L,7,FALSE))</f>
        <v>2.1087962962962965E-2</v>
      </c>
      <c r="Q40" s="66">
        <f t="shared" si="5"/>
        <v>32</v>
      </c>
      <c r="R40" s="31">
        <f>IF($D40="m",VLOOKUP(Q40,AgeStdHMS!$A:$L,7,FALSE),VLOOKUP(Q40,'AgeStdHMS W'!$A:$L,7,FALSE))</f>
        <v>2.1087962962962965E-2</v>
      </c>
      <c r="S40" s="66">
        <f t="shared" si="5"/>
        <v>32</v>
      </c>
      <c r="T40" s="31">
        <f>IF($D40="m",VLOOKUP(S40,AgeStdHMS!$A:$L,7,FALSE),VLOOKUP(S40,'AgeStdHMS W'!$A:$L,7,FALSE))</f>
        <v>2.1087962962962965E-2</v>
      </c>
      <c r="U40" s="66">
        <f t="shared" si="5"/>
        <v>32</v>
      </c>
      <c r="V40" s="31">
        <f>IF($D40="m",VLOOKUP(U40,AgeStdHMS!$A:$L,7,FALSE),VLOOKUP(U40,'AgeStdHMS W'!$A:$L,7,FALSE))</f>
        <v>2.1087962962962965E-2</v>
      </c>
      <c r="W40" s="66">
        <f t="shared" si="6"/>
        <v>32</v>
      </c>
      <c r="X40" s="31">
        <f>IF($D40="m",VLOOKUP(W40,AgeStdHMS!$A:$L,7,FALSE),VLOOKUP(W40,'AgeStdHMS W'!$A:$L,7,FALSE))</f>
        <v>2.1087962962962965E-2</v>
      </c>
      <c r="Y40" s="66">
        <f t="shared" si="7"/>
        <v>32</v>
      </c>
      <c r="Z40" s="31">
        <f>IF($D40="m",VLOOKUP(Y40,AgeStdHMS!$A:$L,7,FALSE),VLOOKUP(Y40,'AgeStdHMS W'!$A:$L,7,FALSE))</f>
        <v>2.1087962962962965E-2</v>
      </c>
      <c r="AA40" s="66">
        <f t="shared" si="8"/>
        <v>32</v>
      </c>
      <c r="AB40" s="31">
        <f>IF($D40="m",VLOOKUP(AA40,AgeStdHMS!$A:$L,7,FALSE),VLOOKUP(AA40,'AgeStdHMS W'!$A:$L,7,FALSE))</f>
        <v>2.1087962962962965E-2</v>
      </c>
      <c r="AC40" s="66">
        <f t="shared" si="9"/>
        <v>32</v>
      </c>
      <c r="AD40" s="31">
        <f>IF($D40="m",VLOOKUP(AC40,AgeStdHMS!$A:$L,7,FALSE),VLOOKUP(AC40,'AgeStdHMS W'!$A:$L,7,FALSE))</f>
        <v>2.1087962962962965E-2</v>
      </c>
    </row>
    <row r="41" spans="1:30" x14ac:dyDescent="0.2">
      <c r="A41" s="60" t="s">
        <v>446</v>
      </c>
      <c r="B41" s="60" t="s">
        <v>745</v>
      </c>
      <c r="C41" s="60" t="str">
        <f t="shared" si="1"/>
        <v>Russell Casey</v>
      </c>
      <c r="D41" s="70" t="s">
        <v>873</v>
      </c>
      <c r="E41" s="63">
        <v>28130</v>
      </c>
      <c r="F41" s="60" t="s">
        <v>744</v>
      </c>
      <c r="G41" s="66">
        <f t="shared" si="11"/>
        <v>39</v>
      </c>
      <c r="H41" s="31">
        <f>IF(D41="m",VLOOKUP(G41,AgeStdHMS!$A:$L,10,FALSE),VLOOKUP(G41,'AgeStdHMS W'!A:L,10,FALSE))</f>
        <v>3.1307870370370368E-2</v>
      </c>
      <c r="I41" s="66">
        <f t="shared" si="2"/>
        <v>39</v>
      </c>
      <c r="J41" s="31">
        <f>IF($D41="m",VLOOKUP(I41,AgeStdHMS!$A:$L,12,FALSE),VLOOKUP(I41,'AgeStdHMS W'!$A:$L,12,FALSE))</f>
        <v>4.1435185185185186E-2</v>
      </c>
      <c r="K41" s="66">
        <f t="shared" si="3"/>
        <v>39</v>
      </c>
      <c r="L41" s="31">
        <f>IF($D41="m",VLOOKUP(K41,AgeStdHMS!$A:$L,12,FALSE),VLOOKUP(K41,'AgeStdHMS W'!$A:$L,12,FALSE))</f>
        <v>4.1435185185185186E-2</v>
      </c>
      <c r="M41" s="66">
        <f t="shared" si="4"/>
        <v>39</v>
      </c>
      <c r="N41" s="31">
        <f>IF($D41="m",VLOOKUP(M41,AgeStdHMS!$A:$L,2,FALSE),VLOOKUP(M41,'AgeStdHMS W'!$A:$L,2,FALSE))</f>
        <v>9.4560185185185181E-3</v>
      </c>
      <c r="O41" s="66">
        <f t="shared" si="5"/>
        <v>39</v>
      </c>
      <c r="P41" s="31">
        <f>IF($D41="m",VLOOKUP(O41,AgeStdHMS!$A:$L,7,FALSE),VLOOKUP(O41,'AgeStdHMS W'!$A:$L,7,FALSE))</f>
        <v>1.9108796296296297E-2</v>
      </c>
      <c r="Q41" s="66">
        <f t="shared" si="5"/>
        <v>39</v>
      </c>
      <c r="R41" s="31">
        <f>IF($D41="m",VLOOKUP(Q41,AgeStdHMS!$A:$L,7,FALSE),VLOOKUP(Q41,'AgeStdHMS W'!$A:$L,7,FALSE))</f>
        <v>1.9108796296296297E-2</v>
      </c>
      <c r="S41" s="66">
        <f t="shared" si="5"/>
        <v>39</v>
      </c>
      <c r="T41" s="31">
        <f>IF($D41="m",VLOOKUP(S41,AgeStdHMS!$A:$L,7,FALSE),VLOOKUP(S41,'AgeStdHMS W'!$A:$L,7,FALSE))</f>
        <v>1.9108796296296297E-2</v>
      </c>
      <c r="U41" s="66">
        <f t="shared" si="5"/>
        <v>39</v>
      </c>
      <c r="V41" s="31">
        <f>IF($D41="m",VLOOKUP(U41,AgeStdHMS!$A:$L,7,FALSE),VLOOKUP(U41,'AgeStdHMS W'!$A:$L,7,FALSE))</f>
        <v>1.9108796296296297E-2</v>
      </c>
      <c r="W41" s="66">
        <f t="shared" si="6"/>
        <v>39</v>
      </c>
      <c r="X41" s="31">
        <f>IF($D41="m",VLOOKUP(W41,AgeStdHMS!$A:$L,7,FALSE),VLOOKUP(W41,'AgeStdHMS W'!$A:$L,7,FALSE))</f>
        <v>1.9108796296296297E-2</v>
      </c>
      <c r="Y41" s="66">
        <f t="shared" si="7"/>
        <v>39</v>
      </c>
      <c r="Z41" s="31">
        <f>IF($D41="m",VLOOKUP(Y41,AgeStdHMS!$A:$L,7,FALSE),VLOOKUP(Y41,'AgeStdHMS W'!$A:$L,7,FALSE))</f>
        <v>1.9108796296296297E-2</v>
      </c>
      <c r="AA41" s="66">
        <f t="shared" si="8"/>
        <v>39</v>
      </c>
      <c r="AB41" s="31">
        <f>IF($D41="m",VLOOKUP(AA41,AgeStdHMS!$A:$L,7,FALSE),VLOOKUP(AA41,'AgeStdHMS W'!$A:$L,7,FALSE))</f>
        <v>1.9108796296296297E-2</v>
      </c>
      <c r="AC41" s="66">
        <f t="shared" si="9"/>
        <v>39</v>
      </c>
      <c r="AD41" s="31">
        <f>IF($D41="m",VLOOKUP(AC41,AgeStdHMS!$A:$L,7,FALSE),VLOOKUP(AC41,'AgeStdHMS W'!$A:$L,7,FALSE))</f>
        <v>1.9108796296296297E-2</v>
      </c>
    </row>
    <row r="42" spans="1:30" x14ac:dyDescent="0.2">
      <c r="A42" s="60" t="s">
        <v>743</v>
      </c>
      <c r="B42" s="60" t="s">
        <v>738</v>
      </c>
      <c r="C42" s="60" t="str">
        <f t="shared" si="1"/>
        <v>Rob Casserley</v>
      </c>
      <c r="D42" s="70" t="s">
        <v>873</v>
      </c>
      <c r="E42" s="63">
        <v>26495</v>
      </c>
      <c r="F42" s="60" t="s">
        <v>742</v>
      </c>
      <c r="G42" s="66">
        <f t="shared" si="11"/>
        <v>43</v>
      </c>
      <c r="H42" s="31">
        <f>IF(D42="m",VLOOKUP(G42,AgeStdHMS!$A:$L,10,FALSE),VLOOKUP(G42,'AgeStdHMS W'!A:L,10,FALSE))</f>
        <v>3.2256944444444442E-2</v>
      </c>
      <c r="I42" s="66">
        <f t="shared" si="2"/>
        <v>43</v>
      </c>
      <c r="J42" s="31">
        <f>IF($D42="m",VLOOKUP(I42,AgeStdHMS!$A:$L,12,FALSE),VLOOKUP(I42,'AgeStdHMS W'!$A:$L,12,FALSE))</f>
        <v>4.2650462962962966E-2</v>
      </c>
      <c r="K42" s="66">
        <f t="shared" si="3"/>
        <v>43</v>
      </c>
      <c r="L42" s="31">
        <f>IF($D42="m",VLOOKUP(K42,AgeStdHMS!$A:$L,12,FALSE),VLOOKUP(K42,'AgeStdHMS W'!$A:$L,12,FALSE))</f>
        <v>4.2650462962962966E-2</v>
      </c>
      <c r="M42" s="66">
        <f t="shared" si="4"/>
        <v>43</v>
      </c>
      <c r="N42" s="31">
        <f>IF($D42="m",VLOOKUP(M42,AgeStdHMS!$A:$L,2,FALSE),VLOOKUP(M42,'AgeStdHMS W'!$A:$L,2,FALSE))</f>
        <v>9.7222222222222224E-3</v>
      </c>
      <c r="O42" s="66">
        <f t="shared" si="5"/>
        <v>43</v>
      </c>
      <c r="P42" s="31">
        <f>IF($D42="m",VLOOKUP(O42,AgeStdHMS!$A:$L,7,FALSE),VLOOKUP(O42,'AgeStdHMS W'!$A:$L,7,FALSE))</f>
        <v>1.9699074074074074E-2</v>
      </c>
      <c r="Q42" s="66">
        <f t="shared" si="5"/>
        <v>43</v>
      </c>
      <c r="R42" s="31">
        <f>IF($D42="m",VLOOKUP(Q42,AgeStdHMS!$A:$L,7,FALSE),VLOOKUP(Q42,'AgeStdHMS W'!$A:$L,7,FALSE))</f>
        <v>1.9699074074074074E-2</v>
      </c>
      <c r="S42" s="66">
        <f t="shared" si="5"/>
        <v>43</v>
      </c>
      <c r="T42" s="31">
        <f>IF($D42="m",VLOOKUP(S42,AgeStdHMS!$A:$L,7,FALSE),VLOOKUP(S42,'AgeStdHMS W'!$A:$L,7,FALSE))</f>
        <v>1.9699074074074074E-2</v>
      </c>
      <c r="U42" s="66">
        <f t="shared" si="5"/>
        <v>44</v>
      </c>
      <c r="V42" s="31">
        <f>IF($D42="m",VLOOKUP(U42,AgeStdHMS!$A:$L,7,FALSE),VLOOKUP(U42,'AgeStdHMS W'!$A:$L,7,FALSE))</f>
        <v>1.9861111111111111E-2</v>
      </c>
      <c r="W42" s="66">
        <f t="shared" si="6"/>
        <v>43</v>
      </c>
      <c r="X42" s="31">
        <f>IF($D42="m",VLOOKUP(W42,AgeStdHMS!$A:$L,7,FALSE),VLOOKUP(W42,'AgeStdHMS W'!$A:$L,7,FALSE))</f>
        <v>1.9699074074074074E-2</v>
      </c>
      <c r="Y42" s="66">
        <f t="shared" si="7"/>
        <v>43</v>
      </c>
      <c r="Z42" s="31">
        <f>IF($D42="m",VLOOKUP(Y42,AgeStdHMS!$A:$L,7,FALSE),VLOOKUP(Y42,'AgeStdHMS W'!$A:$L,7,FALSE))</f>
        <v>1.9699074074074074E-2</v>
      </c>
      <c r="AA42" s="66">
        <f t="shared" si="8"/>
        <v>43</v>
      </c>
      <c r="AB42" s="31">
        <f>IF($D42="m",VLOOKUP(AA42,AgeStdHMS!$A:$L,7,FALSE),VLOOKUP(AA42,'AgeStdHMS W'!$A:$L,7,FALSE))</f>
        <v>1.9699074074074074E-2</v>
      </c>
      <c r="AC42" s="66">
        <f t="shared" si="9"/>
        <v>43</v>
      </c>
      <c r="AD42" s="31">
        <f>IF($D42="m",VLOOKUP(AC42,AgeStdHMS!$A:$L,7,FALSE),VLOOKUP(AC42,'AgeStdHMS W'!$A:$L,7,FALSE))</f>
        <v>1.9699074074074074E-2</v>
      </c>
    </row>
    <row r="43" spans="1:30" x14ac:dyDescent="0.2">
      <c r="A43" s="60" t="s">
        <v>741</v>
      </c>
      <c r="B43" s="60" t="s">
        <v>738</v>
      </c>
      <c r="C43" s="60" t="str">
        <f t="shared" si="1"/>
        <v>Tom  Casserley</v>
      </c>
      <c r="D43" s="70" t="s">
        <v>873</v>
      </c>
      <c r="E43" s="63">
        <v>14259</v>
      </c>
      <c r="F43" s="60" t="s">
        <v>740</v>
      </c>
      <c r="G43" s="66">
        <f t="shared" si="11"/>
        <v>77</v>
      </c>
      <c r="H43" s="31">
        <f>IF(D43="m",VLOOKUP(G43,AgeStdHMS!$A:$L,10,FALSE),VLOOKUP(G43,'AgeStdHMS W'!A:L,10,FALSE))</f>
        <v>4.5787037037037036E-2</v>
      </c>
      <c r="I43" s="66">
        <f t="shared" si="2"/>
        <v>77</v>
      </c>
      <c r="J43" s="31">
        <f>IF($D43="m",VLOOKUP(I43,AgeStdHMS!$A:$L,12,FALSE),VLOOKUP(I43,'AgeStdHMS W'!$A:$L,12,FALSE))</f>
        <v>6.0613425925925925E-2</v>
      </c>
      <c r="K43" s="66">
        <f t="shared" si="3"/>
        <v>77</v>
      </c>
      <c r="L43" s="31">
        <f>IF($D43="m",VLOOKUP(K43,AgeStdHMS!$A:$L,12,FALSE),VLOOKUP(K43,'AgeStdHMS W'!$A:$L,12,FALSE))</f>
        <v>6.0613425925925925E-2</v>
      </c>
      <c r="M43" s="66">
        <f t="shared" si="4"/>
        <v>77</v>
      </c>
      <c r="N43" s="31">
        <f>IF($D43="m",VLOOKUP(M43,AgeStdHMS!$A:$L,2,FALSE),VLOOKUP(M43,'AgeStdHMS W'!$A:$L,2,FALSE))</f>
        <v>1.3495370370370371E-2</v>
      </c>
      <c r="O43" s="66">
        <f t="shared" si="5"/>
        <v>77</v>
      </c>
      <c r="P43" s="31">
        <f>IF($D43="m",VLOOKUP(O43,AgeStdHMS!$A:$L,7,FALSE),VLOOKUP(O43,'AgeStdHMS W'!$A:$L,7,FALSE))</f>
        <v>2.7916666666666666E-2</v>
      </c>
      <c r="Q43" s="66">
        <f t="shared" si="5"/>
        <v>77</v>
      </c>
      <c r="R43" s="31">
        <f>IF($D43="m",VLOOKUP(Q43,AgeStdHMS!$A:$L,7,FALSE),VLOOKUP(Q43,'AgeStdHMS W'!$A:$L,7,FALSE))</f>
        <v>2.7916666666666666E-2</v>
      </c>
      <c r="S43" s="66">
        <f t="shared" si="5"/>
        <v>77</v>
      </c>
      <c r="T43" s="31">
        <f>IF($D43="m",VLOOKUP(S43,AgeStdHMS!$A:$L,7,FALSE),VLOOKUP(S43,'AgeStdHMS W'!$A:$L,7,FALSE))</f>
        <v>2.7916666666666666E-2</v>
      </c>
      <c r="U43" s="66">
        <f t="shared" si="5"/>
        <v>77</v>
      </c>
      <c r="V43" s="31">
        <f>IF($D43="m",VLOOKUP(U43,AgeStdHMS!$A:$L,7,FALSE),VLOOKUP(U43,'AgeStdHMS W'!$A:$L,7,FALSE))</f>
        <v>2.7916666666666666E-2</v>
      </c>
      <c r="W43" s="66">
        <f t="shared" si="6"/>
        <v>77</v>
      </c>
      <c r="X43" s="31">
        <f>IF($D43="m",VLOOKUP(W43,AgeStdHMS!$A:$L,7,FALSE),VLOOKUP(W43,'AgeStdHMS W'!$A:$L,7,FALSE))</f>
        <v>2.7916666666666666E-2</v>
      </c>
      <c r="Y43" s="66">
        <f t="shared" si="7"/>
        <v>77</v>
      </c>
      <c r="Z43" s="31">
        <f>IF($D43="m",VLOOKUP(Y43,AgeStdHMS!$A:$L,7,FALSE),VLOOKUP(Y43,'AgeStdHMS W'!$A:$L,7,FALSE))</f>
        <v>2.7916666666666666E-2</v>
      </c>
      <c r="AA43" s="66">
        <f t="shared" si="8"/>
        <v>77</v>
      </c>
      <c r="AB43" s="31">
        <f>IF($D43="m",VLOOKUP(AA43,AgeStdHMS!$A:$L,7,FALSE),VLOOKUP(AA43,'AgeStdHMS W'!$A:$L,7,FALSE))</f>
        <v>2.7916666666666666E-2</v>
      </c>
      <c r="AC43" s="66">
        <f t="shared" si="9"/>
        <v>77</v>
      </c>
      <c r="AD43" s="31">
        <f>IF($D43="m",VLOOKUP(AC43,AgeStdHMS!$A:$L,7,FALSE),VLOOKUP(AC43,'AgeStdHMS W'!$A:$L,7,FALSE))</f>
        <v>2.7916666666666666E-2</v>
      </c>
    </row>
    <row r="44" spans="1:30" x14ac:dyDescent="0.2">
      <c r="A44" s="60" t="s">
        <v>739</v>
      </c>
      <c r="B44" s="60" t="s">
        <v>738</v>
      </c>
      <c r="C44" s="60" t="str">
        <f t="shared" si="1"/>
        <v>Beth Casserley</v>
      </c>
      <c r="D44" s="70" t="s">
        <v>874</v>
      </c>
      <c r="E44" s="63">
        <v>36526</v>
      </c>
      <c r="F44" s="60" t="s">
        <v>272</v>
      </c>
      <c r="G44" s="66">
        <f t="shared" si="11"/>
        <v>16</v>
      </c>
      <c r="H44" s="31">
        <f>IF(D44="m",VLOOKUP(G44,AgeStdHMS!$A:$L,10,FALSE),VLOOKUP(G44,'AgeStdHMS W'!A:L,10,FALSE))</f>
        <v>3.5277777777777776E-2</v>
      </c>
      <c r="I44" s="66">
        <f t="shared" si="2"/>
        <v>16</v>
      </c>
      <c r="J44" s="31">
        <f>IF($D44="m",VLOOKUP(I44,AgeStdHMS!$A:$L,12,FALSE),VLOOKUP(I44,'AgeStdHMS W'!$A:$L,12,FALSE))</f>
        <v>4.8506944444444443E-2</v>
      </c>
      <c r="K44" s="66">
        <f t="shared" si="3"/>
        <v>16</v>
      </c>
      <c r="L44" s="31">
        <f>IF($D44="m",VLOOKUP(K44,AgeStdHMS!$A:$L,12,FALSE),VLOOKUP(K44,'AgeStdHMS W'!$A:$L,12,FALSE))</f>
        <v>4.8506944444444443E-2</v>
      </c>
      <c r="M44" s="66">
        <f t="shared" si="4"/>
        <v>16</v>
      </c>
      <c r="N44" s="31">
        <f>IF($D44="m",VLOOKUP(M44,AgeStdHMS!$A:$L,2,FALSE),VLOOKUP(M44,'AgeStdHMS W'!$A:$L,2,FALSE))</f>
        <v>1.0590277777777778E-2</v>
      </c>
      <c r="O44" s="66">
        <f t="shared" si="5"/>
        <v>16</v>
      </c>
      <c r="P44" s="31">
        <f>IF($D44="m",VLOOKUP(O44,AgeStdHMS!$A:$L,7,FALSE),VLOOKUP(O44,'AgeStdHMS W'!$A:$L,7,FALSE))</f>
        <v>2.1944444444444444E-2</v>
      </c>
      <c r="Q44" s="66">
        <f t="shared" si="5"/>
        <v>16</v>
      </c>
      <c r="R44" s="31">
        <f>IF($D44="m",VLOOKUP(Q44,AgeStdHMS!$A:$L,7,FALSE),VLOOKUP(Q44,'AgeStdHMS W'!$A:$L,7,FALSE))</f>
        <v>2.1944444444444444E-2</v>
      </c>
      <c r="S44" s="66">
        <f t="shared" si="5"/>
        <v>16</v>
      </c>
      <c r="T44" s="31">
        <f>IF($D44="m",VLOOKUP(S44,AgeStdHMS!$A:$L,7,FALSE),VLOOKUP(S44,'AgeStdHMS W'!$A:$L,7,FALSE))</f>
        <v>2.1944444444444444E-2</v>
      </c>
      <c r="U44" s="66">
        <f t="shared" si="5"/>
        <v>16</v>
      </c>
      <c r="V44" s="31">
        <f>IF($D44="m",VLOOKUP(U44,AgeStdHMS!$A:$L,7,FALSE),VLOOKUP(U44,'AgeStdHMS W'!$A:$L,7,FALSE))</f>
        <v>2.1944444444444444E-2</v>
      </c>
      <c r="W44" s="66">
        <f t="shared" si="6"/>
        <v>16</v>
      </c>
      <c r="X44" s="31">
        <f>IF($D44="m",VLOOKUP(W44,AgeStdHMS!$A:$L,7,FALSE),VLOOKUP(W44,'AgeStdHMS W'!$A:$L,7,FALSE))</f>
        <v>2.1944444444444444E-2</v>
      </c>
      <c r="Y44" s="66">
        <f t="shared" si="7"/>
        <v>16</v>
      </c>
      <c r="Z44" s="31">
        <f>IF($D44="m",VLOOKUP(Y44,AgeStdHMS!$A:$L,7,FALSE),VLOOKUP(Y44,'AgeStdHMS W'!$A:$L,7,FALSE))</f>
        <v>2.1944444444444444E-2</v>
      </c>
      <c r="AA44" s="66">
        <f t="shared" si="8"/>
        <v>16</v>
      </c>
      <c r="AB44" s="31">
        <f>IF($D44="m",VLOOKUP(AA44,AgeStdHMS!$A:$L,7,FALSE),VLOOKUP(AA44,'AgeStdHMS W'!$A:$L,7,FALSE))</f>
        <v>2.1944444444444444E-2</v>
      </c>
      <c r="AC44" s="66">
        <f t="shared" si="9"/>
        <v>16</v>
      </c>
      <c r="AD44" s="31">
        <f>IF($D44="m",VLOOKUP(AC44,AgeStdHMS!$A:$L,7,FALSE),VLOOKUP(AC44,'AgeStdHMS W'!$A:$L,7,FALSE))</f>
        <v>2.1944444444444444E-2</v>
      </c>
    </row>
    <row r="45" spans="1:30" x14ac:dyDescent="0.2">
      <c r="A45" s="70" t="s">
        <v>857</v>
      </c>
      <c r="B45" s="60" t="s">
        <v>737</v>
      </c>
      <c r="C45" s="60" t="str">
        <f t="shared" si="1"/>
        <v>Nigel Cavill</v>
      </c>
      <c r="D45" s="70" t="s">
        <v>873</v>
      </c>
      <c r="E45" s="63">
        <v>27001</v>
      </c>
      <c r="F45" s="60" t="s">
        <v>736</v>
      </c>
      <c r="G45" s="66">
        <f t="shared" si="11"/>
        <v>42</v>
      </c>
      <c r="H45" s="31">
        <f>IF(D45="m",VLOOKUP(G45,AgeStdHMS!$A:$L,10,FALSE),VLOOKUP(G45,'AgeStdHMS W'!A:L,10,FALSE))</f>
        <v>3.2002314814814817E-2</v>
      </c>
      <c r="I45" s="66">
        <f t="shared" si="2"/>
        <v>42</v>
      </c>
      <c r="J45" s="31">
        <f>IF($D45="m",VLOOKUP(I45,AgeStdHMS!$A:$L,12,FALSE),VLOOKUP(I45,'AgeStdHMS W'!$A:$L,12,FALSE))</f>
        <v>4.2303240740740738E-2</v>
      </c>
      <c r="K45" s="66">
        <f t="shared" si="3"/>
        <v>42</v>
      </c>
      <c r="L45" s="31">
        <f>IF($D45="m",VLOOKUP(K45,AgeStdHMS!$A:$L,12,FALSE),VLOOKUP(K45,'AgeStdHMS W'!$A:$L,12,FALSE))</f>
        <v>4.2303240740740738E-2</v>
      </c>
      <c r="M45" s="66">
        <f t="shared" si="4"/>
        <v>42</v>
      </c>
      <c r="N45" s="31">
        <f>IF($D45="m",VLOOKUP(M45,AgeStdHMS!$A:$L,2,FALSE),VLOOKUP(M45,'AgeStdHMS W'!$A:$L,2,FALSE))</f>
        <v>9.6527777777777775E-3</v>
      </c>
      <c r="O45" s="66">
        <f t="shared" si="5"/>
        <v>42</v>
      </c>
      <c r="P45" s="31">
        <f>IF($D45="m",VLOOKUP(O45,AgeStdHMS!$A:$L,7,FALSE),VLOOKUP(O45,'AgeStdHMS W'!$A:$L,7,FALSE))</f>
        <v>1.954861111111111E-2</v>
      </c>
      <c r="Q45" s="66">
        <f t="shared" si="5"/>
        <v>42</v>
      </c>
      <c r="R45" s="31">
        <f>IF($D45="m",VLOOKUP(Q45,AgeStdHMS!$A:$L,7,FALSE),VLOOKUP(Q45,'AgeStdHMS W'!$A:$L,7,FALSE))</f>
        <v>1.954861111111111E-2</v>
      </c>
      <c r="S45" s="66">
        <f t="shared" si="5"/>
        <v>42</v>
      </c>
      <c r="T45" s="31">
        <f>IF($D45="m",VLOOKUP(S45,AgeStdHMS!$A:$L,7,FALSE),VLOOKUP(S45,'AgeStdHMS W'!$A:$L,7,FALSE))</f>
        <v>1.954861111111111E-2</v>
      </c>
      <c r="U45" s="66">
        <f t="shared" si="5"/>
        <v>42</v>
      </c>
      <c r="V45" s="31">
        <f>IF($D45="m",VLOOKUP(U45,AgeStdHMS!$A:$L,7,FALSE),VLOOKUP(U45,'AgeStdHMS W'!$A:$L,7,FALSE))</f>
        <v>1.954861111111111E-2</v>
      </c>
      <c r="W45" s="66">
        <f t="shared" si="6"/>
        <v>42</v>
      </c>
      <c r="X45" s="31">
        <f>IF($D45="m",VLOOKUP(W45,AgeStdHMS!$A:$L,7,FALSE),VLOOKUP(W45,'AgeStdHMS W'!$A:$L,7,FALSE))</f>
        <v>1.954861111111111E-2</v>
      </c>
      <c r="Y45" s="66">
        <f t="shared" si="7"/>
        <v>42</v>
      </c>
      <c r="Z45" s="31">
        <f>IF($D45="m",VLOOKUP(Y45,AgeStdHMS!$A:$L,7,FALSE),VLOOKUP(Y45,'AgeStdHMS W'!$A:$L,7,FALSE))</f>
        <v>1.954861111111111E-2</v>
      </c>
      <c r="AA45" s="66">
        <f t="shared" si="8"/>
        <v>42</v>
      </c>
      <c r="AB45" s="31">
        <f>IF($D45="m",VLOOKUP(AA45,AgeStdHMS!$A:$L,7,FALSE),VLOOKUP(AA45,'AgeStdHMS W'!$A:$L,7,FALSE))</f>
        <v>1.954861111111111E-2</v>
      </c>
      <c r="AC45" s="66">
        <f t="shared" si="9"/>
        <v>42</v>
      </c>
      <c r="AD45" s="31">
        <f>IF($D45="m",VLOOKUP(AC45,AgeStdHMS!$A:$L,7,FALSE),VLOOKUP(AC45,'AgeStdHMS W'!$A:$L,7,FALSE))</f>
        <v>1.954861111111111E-2</v>
      </c>
    </row>
    <row r="46" spans="1:30" x14ac:dyDescent="0.2">
      <c r="A46" s="60" t="s">
        <v>425</v>
      </c>
      <c r="B46" s="60" t="s">
        <v>735</v>
      </c>
      <c r="C46" s="60" t="str">
        <f t="shared" si="1"/>
        <v>Gary Chalkley</v>
      </c>
      <c r="D46" s="70" t="s">
        <v>873</v>
      </c>
      <c r="E46" s="63">
        <v>25851</v>
      </c>
      <c r="F46" s="60" t="s">
        <v>734</v>
      </c>
      <c r="G46" s="66">
        <f t="shared" si="11"/>
        <v>45</v>
      </c>
      <c r="H46" s="31">
        <f>IF(D46="m",VLOOKUP(G46,AgeStdHMS!$A:$L,10,FALSE),VLOOKUP(G46,'AgeStdHMS W'!A:L,10,FALSE))</f>
        <v>3.2789351851851854E-2</v>
      </c>
      <c r="I46" s="66">
        <f t="shared" si="2"/>
        <v>45</v>
      </c>
      <c r="J46" s="31">
        <f>IF($D46="m",VLOOKUP(I46,AgeStdHMS!$A:$L,12,FALSE),VLOOKUP(I46,'AgeStdHMS W'!$A:$L,12,FALSE))</f>
        <v>4.3368055555555556E-2</v>
      </c>
      <c r="K46" s="66">
        <f t="shared" si="3"/>
        <v>45</v>
      </c>
      <c r="L46" s="31">
        <f>IF($D46="m",VLOOKUP(K46,AgeStdHMS!$A:$L,12,FALSE),VLOOKUP(K46,'AgeStdHMS W'!$A:$L,12,FALSE))</f>
        <v>4.3368055555555556E-2</v>
      </c>
      <c r="M46" s="66">
        <f t="shared" si="4"/>
        <v>45</v>
      </c>
      <c r="N46" s="31">
        <f>IF($D46="m",VLOOKUP(M46,AgeStdHMS!$A:$L,2,FALSE),VLOOKUP(M46,'AgeStdHMS W'!$A:$L,2,FALSE))</f>
        <v>9.8726851851851857E-3</v>
      </c>
      <c r="O46" s="66">
        <f t="shared" si="5"/>
        <v>45</v>
      </c>
      <c r="P46" s="31">
        <f>IF($D46="m",VLOOKUP(O46,AgeStdHMS!$A:$L,7,FALSE),VLOOKUP(O46,'AgeStdHMS W'!$A:$L,7,FALSE))</f>
        <v>2.0023148148148148E-2</v>
      </c>
      <c r="Q46" s="66">
        <f t="shared" si="5"/>
        <v>45</v>
      </c>
      <c r="R46" s="31">
        <f>IF($D46="m",VLOOKUP(Q46,AgeStdHMS!$A:$L,7,FALSE),VLOOKUP(Q46,'AgeStdHMS W'!$A:$L,7,FALSE))</f>
        <v>2.0023148148148148E-2</v>
      </c>
      <c r="S46" s="66">
        <f t="shared" si="5"/>
        <v>45</v>
      </c>
      <c r="T46" s="31">
        <f>IF($D46="m",VLOOKUP(S46,AgeStdHMS!$A:$L,7,FALSE),VLOOKUP(S46,'AgeStdHMS W'!$A:$L,7,FALSE))</f>
        <v>2.0023148148148148E-2</v>
      </c>
      <c r="U46" s="66">
        <f t="shared" si="5"/>
        <v>45</v>
      </c>
      <c r="V46" s="31">
        <f>IF($D46="m",VLOOKUP(U46,AgeStdHMS!$A:$L,7,FALSE),VLOOKUP(U46,'AgeStdHMS W'!$A:$L,7,FALSE))</f>
        <v>2.0023148148148148E-2</v>
      </c>
      <c r="W46" s="66">
        <f t="shared" si="6"/>
        <v>45</v>
      </c>
      <c r="X46" s="31">
        <f>IF($D46="m",VLOOKUP(W46,AgeStdHMS!$A:$L,7,FALSE),VLOOKUP(W46,'AgeStdHMS W'!$A:$L,7,FALSE))</f>
        <v>2.0023148148148148E-2</v>
      </c>
      <c r="Y46" s="66">
        <f t="shared" si="7"/>
        <v>45</v>
      </c>
      <c r="Z46" s="31">
        <f>IF($D46="m",VLOOKUP(Y46,AgeStdHMS!$A:$L,7,FALSE),VLOOKUP(Y46,'AgeStdHMS W'!$A:$L,7,FALSE))</f>
        <v>2.0023148148148148E-2</v>
      </c>
      <c r="AA46" s="66">
        <f t="shared" si="8"/>
        <v>45</v>
      </c>
      <c r="AB46" s="31">
        <f>IF($D46="m",VLOOKUP(AA46,AgeStdHMS!$A:$L,7,FALSE),VLOOKUP(AA46,'AgeStdHMS W'!$A:$L,7,FALSE))</f>
        <v>2.0023148148148148E-2</v>
      </c>
      <c r="AC46" s="66">
        <f t="shared" si="9"/>
        <v>45</v>
      </c>
      <c r="AD46" s="31">
        <f>IF($D46="m",VLOOKUP(AC46,AgeStdHMS!$A:$L,7,FALSE),VLOOKUP(AC46,'AgeStdHMS W'!$A:$L,7,FALSE))</f>
        <v>2.0023148148148148E-2</v>
      </c>
    </row>
    <row r="47" spans="1:30" x14ac:dyDescent="0.2">
      <c r="A47" s="60" t="s">
        <v>572</v>
      </c>
      <c r="B47" s="60" t="s">
        <v>733</v>
      </c>
      <c r="C47" s="60" t="str">
        <f t="shared" si="1"/>
        <v>Charlotte Chapman</v>
      </c>
      <c r="D47" s="70" t="s">
        <v>874</v>
      </c>
      <c r="E47" s="63">
        <v>32566</v>
      </c>
      <c r="F47" s="60" t="s">
        <v>732</v>
      </c>
      <c r="G47" s="66">
        <f t="shared" si="11"/>
        <v>26</v>
      </c>
      <c r="H47" s="31">
        <f>IF(D47="m",VLOOKUP(G47,AgeStdHMS!$A:$L,10,FALSE),VLOOKUP(G47,'AgeStdHMS W'!A:L,10,FALSE))</f>
        <v>3.4270833333333334E-2</v>
      </c>
      <c r="I47" s="66">
        <f t="shared" si="2"/>
        <v>26</v>
      </c>
      <c r="J47" s="31">
        <f>IF($D47="m",VLOOKUP(I47,AgeStdHMS!$A:$L,12,FALSE),VLOOKUP(I47,'AgeStdHMS W'!$A:$L,12,FALSE))</f>
        <v>4.5277777777777778E-2</v>
      </c>
      <c r="K47" s="66">
        <f t="shared" si="3"/>
        <v>27</v>
      </c>
      <c r="L47" s="31">
        <f>IF($D47="m",VLOOKUP(K47,AgeStdHMS!$A:$L,12,FALSE),VLOOKUP(K47,'AgeStdHMS W'!$A:$L,12,FALSE))</f>
        <v>4.5277777777777778E-2</v>
      </c>
      <c r="M47" s="66">
        <f t="shared" si="4"/>
        <v>27</v>
      </c>
      <c r="N47" s="31">
        <f>IF($D47="m",VLOOKUP(M47,AgeStdHMS!$A:$L,2,FALSE),VLOOKUP(M47,'AgeStdHMS W'!$A:$L,2,FALSE))</f>
        <v>1.0254629629629629E-2</v>
      </c>
      <c r="O47" s="66">
        <f t="shared" si="5"/>
        <v>27</v>
      </c>
      <c r="P47" s="31">
        <f>IF($D47="m",VLOOKUP(O47,AgeStdHMS!$A:$L,7,FALSE),VLOOKUP(O47,'AgeStdHMS W'!$A:$L,7,FALSE))</f>
        <v>2.1064814814814814E-2</v>
      </c>
      <c r="Q47" s="66">
        <f t="shared" si="5"/>
        <v>27</v>
      </c>
      <c r="R47" s="31">
        <f>IF($D47="m",VLOOKUP(Q47,AgeStdHMS!$A:$L,7,FALSE),VLOOKUP(Q47,'AgeStdHMS W'!$A:$L,7,FALSE))</f>
        <v>2.1064814814814814E-2</v>
      </c>
      <c r="S47" s="66">
        <f t="shared" si="5"/>
        <v>27</v>
      </c>
      <c r="T47" s="31">
        <f>IF($D47="m",VLOOKUP(S47,AgeStdHMS!$A:$L,7,FALSE),VLOOKUP(S47,'AgeStdHMS W'!$A:$L,7,FALSE))</f>
        <v>2.1064814814814814E-2</v>
      </c>
      <c r="U47" s="66">
        <f t="shared" si="5"/>
        <v>27</v>
      </c>
      <c r="V47" s="31">
        <f>IF($D47="m",VLOOKUP(U47,AgeStdHMS!$A:$L,7,FALSE),VLOOKUP(U47,'AgeStdHMS W'!$A:$L,7,FALSE))</f>
        <v>2.1064814814814814E-2</v>
      </c>
      <c r="W47" s="66">
        <f t="shared" si="6"/>
        <v>27</v>
      </c>
      <c r="X47" s="31">
        <f>IF($D47="m",VLOOKUP(W47,AgeStdHMS!$A:$L,7,FALSE),VLOOKUP(W47,'AgeStdHMS W'!$A:$L,7,FALSE))</f>
        <v>2.1064814814814814E-2</v>
      </c>
      <c r="Y47" s="66">
        <f t="shared" si="7"/>
        <v>27</v>
      </c>
      <c r="Z47" s="31">
        <f>IF($D47="m",VLOOKUP(Y47,AgeStdHMS!$A:$L,7,FALSE),VLOOKUP(Y47,'AgeStdHMS W'!$A:$L,7,FALSE))</f>
        <v>2.1064814814814814E-2</v>
      </c>
      <c r="AA47" s="66">
        <f t="shared" si="8"/>
        <v>27</v>
      </c>
      <c r="AB47" s="31">
        <f>IF($D47="m",VLOOKUP(AA47,AgeStdHMS!$A:$L,7,FALSE),VLOOKUP(AA47,'AgeStdHMS W'!$A:$L,7,FALSE))</f>
        <v>2.1064814814814814E-2</v>
      </c>
      <c r="AC47" s="66">
        <f t="shared" si="9"/>
        <v>27</v>
      </c>
      <c r="AD47" s="31">
        <f>IF($D47="m",VLOOKUP(AC47,AgeStdHMS!$A:$L,7,FALSE),VLOOKUP(AC47,'AgeStdHMS W'!$A:$L,7,FALSE))</f>
        <v>2.1064814814814814E-2</v>
      </c>
    </row>
    <row r="48" spans="1:30" x14ac:dyDescent="0.2">
      <c r="A48" s="60" t="s">
        <v>731</v>
      </c>
      <c r="B48" s="60" t="s">
        <v>730</v>
      </c>
      <c r="C48" s="60" t="str">
        <f t="shared" si="1"/>
        <v>Sophia Chastell</v>
      </c>
      <c r="D48" s="70" t="s">
        <v>874</v>
      </c>
      <c r="E48" s="63">
        <v>36017</v>
      </c>
      <c r="F48" s="60" t="s">
        <v>729</v>
      </c>
      <c r="G48" s="66">
        <f t="shared" si="11"/>
        <v>17</v>
      </c>
      <c r="H48" s="31">
        <f>IF(D48="m",VLOOKUP(G48,AgeStdHMS!$A:$L,10,FALSE),VLOOKUP(G48,'AgeStdHMS W'!A:L,10,FALSE))</f>
        <v>3.4594907407407408E-2</v>
      </c>
      <c r="I48" s="66">
        <f t="shared" si="2"/>
        <v>17</v>
      </c>
      <c r="J48" s="31">
        <f>IF($D48="m",VLOOKUP(I48,AgeStdHMS!$A:$L,12,FALSE),VLOOKUP(I48,'AgeStdHMS W'!$A:$L,12,FALSE))</f>
        <v>4.7534722222222221E-2</v>
      </c>
      <c r="K48" s="66">
        <f t="shared" si="3"/>
        <v>17</v>
      </c>
      <c r="L48" s="31">
        <f>IF($D48="m",VLOOKUP(K48,AgeStdHMS!$A:$L,12,FALSE),VLOOKUP(K48,'AgeStdHMS W'!$A:$L,12,FALSE))</f>
        <v>4.7534722222222221E-2</v>
      </c>
      <c r="M48" s="66">
        <f t="shared" si="4"/>
        <v>17</v>
      </c>
      <c r="N48" s="31">
        <f>IF($D48="m",VLOOKUP(M48,AgeStdHMS!$A:$L,2,FALSE),VLOOKUP(M48,'AgeStdHMS W'!$A:$L,2,FALSE))</f>
        <v>1.0416666666666666E-2</v>
      </c>
      <c r="O48" s="66">
        <f t="shared" si="5"/>
        <v>17</v>
      </c>
      <c r="P48" s="31">
        <f>IF($D48="m",VLOOKUP(O48,AgeStdHMS!$A:$L,7,FALSE),VLOOKUP(O48,'AgeStdHMS W'!$A:$L,7,FALSE))</f>
        <v>2.1585648148148149E-2</v>
      </c>
      <c r="Q48" s="66">
        <f t="shared" si="5"/>
        <v>17</v>
      </c>
      <c r="R48" s="31">
        <f>IF($D48="m",VLOOKUP(Q48,AgeStdHMS!$A:$L,7,FALSE),VLOOKUP(Q48,'AgeStdHMS W'!$A:$L,7,FALSE))</f>
        <v>2.1585648148148149E-2</v>
      </c>
      <c r="S48" s="66">
        <f t="shared" si="5"/>
        <v>17</v>
      </c>
      <c r="T48" s="31">
        <f>IF($D48="m",VLOOKUP(S48,AgeStdHMS!$A:$L,7,FALSE),VLOOKUP(S48,'AgeStdHMS W'!$A:$L,7,FALSE))</f>
        <v>2.1585648148148149E-2</v>
      </c>
      <c r="U48" s="66">
        <f t="shared" si="5"/>
        <v>17</v>
      </c>
      <c r="V48" s="31">
        <f>IF($D48="m",VLOOKUP(U48,AgeStdHMS!$A:$L,7,FALSE),VLOOKUP(U48,'AgeStdHMS W'!$A:$L,7,FALSE))</f>
        <v>2.1585648148148149E-2</v>
      </c>
      <c r="W48" s="66">
        <f t="shared" si="6"/>
        <v>17</v>
      </c>
      <c r="X48" s="31">
        <f>IF($D48="m",VLOOKUP(W48,AgeStdHMS!$A:$L,7,FALSE),VLOOKUP(W48,'AgeStdHMS W'!$A:$L,7,FALSE))</f>
        <v>2.1585648148148149E-2</v>
      </c>
      <c r="Y48" s="66">
        <f t="shared" si="7"/>
        <v>17</v>
      </c>
      <c r="Z48" s="31">
        <f>IF($D48="m",VLOOKUP(Y48,AgeStdHMS!$A:$L,7,FALSE),VLOOKUP(Y48,'AgeStdHMS W'!$A:$L,7,FALSE))</f>
        <v>2.1585648148148149E-2</v>
      </c>
      <c r="AA48" s="66">
        <f t="shared" si="8"/>
        <v>17</v>
      </c>
      <c r="AB48" s="31">
        <f>IF($D48="m",VLOOKUP(AA48,AgeStdHMS!$A:$L,7,FALSE),VLOOKUP(AA48,'AgeStdHMS W'!$A:$L,7,FALSE))</f>
        <v>2.1585648148148149E-2</v>
      </c>
      <c r="AC48" s="66">
        <f t="shared" si="9"/>
        <v>17</v>
      </c>
      <c r="AD48" s="31">
        <f>IF($D48="m",VLOOKUP(AC48,AgeStdHMS!$A:$L,7,FALSE),VLOOKUP(AC48,'AgeStdHMS W'!$A:$L,7,FALSE))</f>
        <v>2.1585648148148149E-2</v>
      </c>
    </row>
    <row r="49" spans="1:30" x14ac:dyDescent="0.2">
      <c r="A49" s="60" t="s">
        <v>728</v>
      </c>
      <c r="B49" s="60" t="s">
        <v>727</v>
      </c>
      <c r="C49" s="60" t="str">
        <f t="shared" si="1"/>
        <v>Amel Clark</v>
      </c>
      <c r="D49" s="70" t="s">
        <v>874</v>
      </c>
      <c r="E49" s="63">
        <v>26375</v>
      </c>
      <c r="F49" s="60" t="s">
        <v>726</v>
      </c>
      <c r="G49" s="66">
        <f t="shared" si="11"/>
        <v>43</v>
      </c>
      <c r="H49" s="31">
        <f>IF(D49="m",VLOOKUP(G49,AgeStdHMS!$A:$L,10,FALSE),VLOOKUP(G49,'AgeStdHMS W'!A:L,10,FALSE))</f>
        <v>3.6238425925925924E-2</v>
      </c>
      <c r="I49" s="66">
        <f t="shared" si="2"/>
        <v>43</v>
      </c>
      <c r="J49" s="31">
        <f>IF($D49="m",VLOOKUP(I49,AgeStdHMS!$A:$L,12,FALSE),VLOOKUP(I49,'AgeStdHMS W'!$A:$L,12,FALSE))</f>
        <v>4.7870370370370369E-2</v>
      </c>
      <c r="K49" s="66">
        <f t="shared" si="3"/>
        <v>44</v>
      </c>
      <c r="L49" s="31">
        <f>IF($D49="m",VLOOKUP(K49,AgeStdHMS!$A:$L,12,FALSE),VLOOKUP(K49,'AgeStdHMS W'!$A:$L,12,FALSE))</f>
        <v>4.8275462962962964E-2</v>
      </c>
      <c r="M49" s="66">
        <f t="shared" si="4"/>
        <v>44</v>
      </c>
      <c r="N49" s="31">
        <f>IF($D49="m",VLOOKUP(M49,AgeStdHMS!$A:$L,2,FALSE),VLOOKUP(M49,'AgeStdHMS W'!$A:$L,2,FALSE))</f>
        <v>1.0821759259259258E-2</v>
      </c>
      <c r="O49" s="66">
        <f t="shared" si="5"/>
        <v>44</v>
      </c>
      <c r="P49" s="31">
        <f>IF($D49="m",VLOOKUP(O49,AgeStdHMS!$A:$L,7,FALSE),VLOOKUP(O49,'AgeStdHMS W'!$A:$L,7,FALSE))</f>
        <v>2.2326388888888889E-2</v>
      </c>
      <c r="Q49" s="66">
        <f t="shared" si="5"/>
        <v>44</v>
      </c>
      <c r="R49" s="31">
        <f>IF($D49="m",VLOOKUP(Q49,AgeStdHMS!$A:$L,7,FALSE),VLOOKUP(Q49,'AgeStdHMS W'!$A:$L,7,FALSE))</f>
        <v>2.2326388888888889E-2</v>
      </c>
      <c r="S49" s="66">
        <f t="shared" si="5"/>
        <v>44</v>
      </c>
      <c r="T49" s="31">
        <f>IF($D49="m",VLOOKUP(S49,AgeStdHMS!$A:$L,7,FALSE),VLOOKUP(S49,'AgeStdHMS W'!$A:$L,7,FALSE))</f>
        <v>2.2326388888888889E-2</v>
      </c>
      <c r="U49" s="66">
        <f t="shared" si="5"/>
        <v>44</v>
      </c>
      <c r="V49" s="31">
        <f>IF($D49="m",VLOOKUP(U49,AgeStdHMS!$A:$L,7,FALSE),VLOOKUP(U49,'AgeStdHMS W'!$A:$L,7,FALSE))</f>
        <v>2.2326388888888889E-2</v>
      </c>
      <c r="W49" s="66">
        <f t="shared" si="6"/>
        <v>44</v>
      </c>
      <c r="X49" s="31">
        <f>IF($D49="m",VLOOKUP(W49,AgeStdHMS!$A:$L,7,FALSE),VLOOKUP(W49,'AgeStdHMS W'!$A:$L,7,FALSE))</f>
        <v>2.2326388888888889E-2</v>
      </c>
      <c r="Y49" s="66">
        <f t="shared" si="7"/>
        <v>44</v>
      </c>
      <c r="Z49" s="31">
        <f>IF($D49="m",VLOOKUP(Y49,AgeStdHMS!$A:$L,7,FALSE),VLOOKUP(Y49,'AgeStdHMS W'!$A:$L,7,FALSE))</f>
        <v>2.2326388888888889E-2</v>
      </c>
      <c r="AA49" s="66">
        <f t="shared" si="8"/>
        <v>44</v>
      </c>
      <c r="AB49" s="31">
        <f>IF($D49="m",VLOOKUP(AA49,AgeStdHMS!$A:$L,7,FALSE),VLOOKUP(AA49,'AgeStdHMS W'!$A:$L,7,FALSE))</f>
        <v>2.2326388888888889E-2</v>
      </c>
      <c r="AC49" s="66">
        <f t="shared" si="9"/>
        <v>44</v>
      </c>
      <c r="AD49" s="31">
        <f>IF($D49="m",VLOOKUP(AC49,AgeStdHMS!$A:$L,7,FALSE),VLOOKUP(AC49,'AgeStdHMS W'!$A:$L,7,FALSE))</f>
        <v>2.2326388888888889E-2</v>
      </c>
    </row>
    <row r="50" spans="1:30" x14ac:dyDescent="0.2">
      <c r="A50" s="60" t="s">
        <v>725</v>
      </c>
      <c r="B50" s="60" t="s">
        <v>724</v>
      </c>
      <c r="C50" s="60" t="str">
        <f t="shared" si="1"/>
        <v>Paula Clarke</v>
      </c>
      <c r="D50" s="70" t="s">
        <v>874</v>
      </c>
      <c r="E50" s="63">
        <v>26432</v>
      </c>
      <c r="F50" s="60" t="s">
        <v>723</v>
      </c>
      <c r="G50" s="66">
        <f t="shared" si="11"/>
        <v>43</v>
      </c>
      <c r="H50" s="31">
        <f>IF(D50="m",VLOOKUP(G50,AgeStdHMS!$A:$L,10,FALSE),VLOOKUP(G50,'AgeStdHMS W'!A:L,10,FALSE))</f>
        <v>3.6238425925925924E-2</v>
      </c>
      <c r="I50" s="66">
        <f t="shared" si="2"/>
        <v>43</v>
      </c>
      <c r="J50" s="31">
        <f>IF($D50="m",VLOOKUP(I50,AgeStdHMS!$A:$L,12,FALSE),VLOOKUP(I50,'AgeStdHMS W'!$A:$L,12,FALSE))</f>
        <v>4.7870370370370369E-2</v>
      </c>
      <c r="K50" s="66">
        <f t="shared" si="3"/>
        <v>43</v>
      </c>
      <c r="L50" s="31">
        <f>IF($D50="m",VLOOKUP(K50,AgeStdHMS!$A:$L,12,FALSE),VLOOKUP(K50,'AgeStdHMS W'!$A:$L,12,FALSE))</f>
        <v>4.7870370370370369E-2</v>
      </c>
      <c r="M50" s="66">
        <f t="shared" si="4"/>
        <v>43</v>
      </c>
      <c r="N50" s="31">
        <f>IF($D50="m",VLOOKUP(M50,AgeStdHMS!$A:$L,2,FALSE),VLOOKUP(M50,'AgeStdHMS W'!$A:$L,2,FALSE))</f>
        <v>1.074074074074074E-2</v>
      </c>
      <c r="O50" s="66">
        <f t="shared" si="5"/>
        <v>44</v>
      </c>
      <c r="P50" s="31">
        <f>IF($D50="m",VLOOKUP(O50,AgeStdHMS!$A:$L,7,FALSE),VLOOKUP(O50,'AgeStdHMS W'!$A:$L,7,FALSE))</f>
        <v>2.2326388888888889E-2</v>
      </c>
      <c r="Q50" s="66">
        <f t="shared" si="5"/>
        <v>44</v>
      </c>
      <c r="R50" s="31">
        <f>IF($D50="m",VLOOKUP(Q50,AgeStdHMS!$A:$L,7,FALSE),VLOOKUP(Q50,'AgeStdHMS W'!$A:$L,7,FALSE))</f>
        <v>2.2326388888888889E-2</v>
      </c>
      <c r="S50" s="66">
        <f t="shared" si="5"/>
        <v>44</v>
      </c>
      <c r="T50" s="31">
        <f>IF($D50="m",VLOOKUP(S50,AgeStdHMS!$A:$L,7,FALSE),VLOOKUP(S50,'AgeStdHMS W'!$A:$L,7,FALSE))</f>
        <v>2.2326388888888889E-2</v>
      </c>
      <c r="U50" s="66">
        <f t="shared" si="5"/>
        <v>44</v>
      </c>
      <c r="V50" s="31">
        <f>IF($D50="m",VLOOKUP(U50,AgeStdHMS!$A:$L,7,FALSE),VLOOKUP(U50,'AgeStdHMS W'!$A:$L,7,FALSE))</f>
        <v>2.2326388888888889E-2</v>
      </c>
      <c r="W50" s="66">
        <f t="shared" si="6"/>
        <v>44</v>
      </c>
      <c r="X50" s="31">
        <f>IF($D50="m",VLOOKUP(W50,AgeStdHMS!$A:$L,7,FALSE),VLOOKUP(W50,'AgeStdHMS W'!$A:$L,7,FALSE))</f>
        <v>2.2326388888888889E-2</v>
      </c>
      <c r="Y50" s="66">
        <f t="shared" si="7"/>
        <v>44</v>
      </c>
      <c r="Z50" s="31">
        <f>IF($D50="m",VLOOKUP(Y50,AgeStdHMS!$A:$L,7,FALSE),VLOOKUP(Y50,'AgeStdHMS W'!$A:$L,7,FALSE))</f>
        <v>2.2326388888888889E-2</v>
      </c>
      <c r="AA50" s="66">
        <f t="shared" si="8"/>
        <v>44</v>
      </c>
      <c r="AB50" s="31">
        <f>IF($D50="m",VLOOKUP(AA50,AgeStdHMS!$A:$L,7,FALSE),VLOOKUP(AA50,'AgeStdHMS W'!$A:$L,7,FALSE))</f>
        <v>2.2326388888888889E-2</v>
      </c>
      <c r="AC50" s="66">
        <f t="shared" si="9"/>
        <v>44</v>
      </c>
      <c r="AD50" s="31">
        <f>IF($D50="m",VLOOKUP(AC50,AgeStdHMS!$A:$L,7,FALSE),VLOOKUP(AC50,'AgeStdHMS W'!$A:$L,7,FALSE))</f>
        <v>2.2326388888888889E-2</v>
      </c>
    </row>
    <row r="51" spans="1:30" x14ac:dyDescent="0.2">
      <c r="A51" s="60" t="s">
        <v>722</v>
      </c>
      <c r="B51" s="60" t="s">
        <v>721</v>
      </c>
      <c r="C51" s="60" t="str">
        <f t="shared" si="1"/>
        <v>Hayley Connolly</v>
      </c>
      <c r="D51" s="70" t="s">
        <v>874</v>
      </c>
      <c r="E51" s="63">
        <v>30637</v>
      </c>
      <c r="F51" s="60" t="s">
        <v>720</v>
      </c>
      <c r="G51" s="66">
        <f t="shared" si="11"/>
        <v>32</v>
      </c>
      <c r="H51" s="31">
        <f>IF(D51="m",VLOOKUP(G51,AgeStdHMS!$A:$L,10,FALSE),VLOOKUP(G51,'AgeStdHMS W'!A:L,10,FALSE))</f>
        <v>3.4351851851851849E-2</v>
      </c>
      <c r="I51" s="66">
        <f t="shared" si="2"/>
        <v>32</v>
      </c>
      <c r="J51" s="31">
        <f>IF($D51="m",VLOOKUP(I51,AgeStdHMS!$A:$L,12,FALSE),VLOOKUP(I51,'AgeStdHMS W'!$A:$L,12,FALSE))</f>
        <v>4.5393518518518521E-2</v>
      </c>
      <c r="K51" s="66">
        <f t="shared" si="3"/>
        <v>32</v>
      </c>
      <c r="L51" s="31">
        <f>IF($D51="m",VLOOKUP(K51,AgeStdHMS!$A:$L,12,FALSE),VLOOKUP(K51,'AgeStdHMS W'!$A:$L,12,FALSE))</f>
        <v>4.5393518518518521E-2</v>
      </c>
      <c r="M51" s="66">
        <f t="shared" si="4"/>
        <v>32</v>
      </c>
      <c r="N51" s="31">
        <f>IF($D51="m",VLOOKUP(M51,AgeStdHMS!$A:$L,2,FALSE),VLOOKUP(M51,'AgeStdHMS W'!$A:$L,2,FALSE))</f>
        <v>1.0266203703703704E-2</v>
      </c>
      <c r="O51" s="66">
        <f t="shared" si="5"/>
        <v>32</v>
      </c>
      <c r="P51" s="31">
        <f>IF($D51="m",VLOOKUP(O51,AgeStdHMS!$A:$L,7,FALSE),VLOOKUP(O51,'AgeStdHMS W'!$A:$L,7,FALSE))</f>
        <v>2.1087962962962965E-2</v>
      </c>
      <c r="Q51" s="66">
        <f t="shared" si="5"/>
        <v>32</v>
      </c>
      <c r="R51" s="31">
        <f>IF($D51="m",VLOOKUP(Q51,AgeStdHMS!$A:$L,7,FALSE),VLOOKUP(Q51,'AgeStdHMS W'!$A:$L,7,FALSE))</f>
        <v>2.1087962962962965E-2</v>
      </c>
      <c r="S51" s="66">
        <f t="shared" si="5"/>
        <v>32</v>
      </c>
      <c r="T51" s="31">
        <f>IF($D51="m",VLOOKUP(S51,AgeStdHMS!$A:$L,7,FALSE),VLOOKUP(S51,'AgeStdHMS W'!$A:$L,7,FALSE))</f>
        <v>2.1087962962962965E-2</v>
      </c>
      <c r="U51" s="66">
        <f t="shared" si="5"/>
        <v>32</v>
      </c>
      <c r="V51" s="31">
        <f>IF($D51="m",VLOOKUP(U51,AgeStdHMS!$A:$L,7,FALSE),VLOOKUP(U51,'AgeStdHMS W'!$A:$L,7,FALSE))</f>
        <v>2.1087962962962965E-2</v>
      </c>
      <c r="W51" s="66">
        <f t="shared" si="6"/>
        <v>32</v>
      </c>
      <c r="X51" s="31">
        <f>IF($D51="m",VLOOKUP(W51,AgeStdHMS!$A:$L,7,FALSE),VLOOKUP(W51,'AgeStdHMS W'!$A:$L,7,FALSE))</f>
        <v>2.1087962962962965E-2</v>
      </c>
      <c r="Y51" s="66">
        <f t="shared" si="7"/>
        <v>32</v>
      </c>
      <c r="Z51" s="31">
        <f>IF($D51="m",VLOOKUP(Y51,AgeStdHMS!$A:$L,7,FALSE),VLOOKUP(Y51,'AgeStdHMS W'!$A:$L,7,FALSE))</f>
        <v>2.1087962962962965E-2</v>
      </c>
      <c r="AA51" s="66">
        <f t="shared" si="8"/>
        <v>32</v>
      </c>
      <c r="AB51" s="31">
        <f>IF($D51="m",VLOOKUP(AA51,AgeStdHMS!$A:$L,7,FALSE),VLOOKUP(AA51,'AgeStdHMS W'!$A:$L,7,FALSE))</f>
        <v>2.1087962962962965E-2</v>
      </c>
      <c r="AC51" s="66">
        <f t="shared" si="9"/>
        <v>32</v>
      </c>
      <c r="AD51" s="31">
        <f>IF($D51="m",VLOOKUP(AC51,AgeStdHMS!$A:$L,7,FALSE),VLOOKUP(AC51,'AgeStdHMS W'!$A:$L,7,FALSE))</f>
        <v>2.1087962962962965E-2</v>
      </c>
    </row>
    <row r="52" spans="1:30" x14ac:dyDescent="0.2">
      <c r="A52" s="60" t="s">
        <v>719</v>
      </c>
      <c r="B52" s="60" t="s">
        <v>718</v>
      </c>
      <c r="C52" s="60" t="str">
        <f t="shared" si="1"/>
        <v>Tim  Cooke</v>
      </c>
      <c r="D52" s="70" t="s">
        <v>873</v>
      </c>
      <c r="E52" s="63">
        <v>21936</v>
      </c>
      <c r="F52" s="60" t="s">
        <v>717</v>
      </c>
      <c r="G52" s="66">
        <f t="shared" si="11"/>
        <v>56</v>
      </c>
      <c r="H52" s="31">
        <f>IF(D52="m",VLOOKUP(G52,AgeStdHMS!$A:$L,10,FALSE),VLOOKUP(G52,'AgeStdHMS W'!A:L,10,FALSE))</f>
        <v>3.605324074074074E-2</v>
      </c>
      <c r="I52" s="66">
        <f t="shared" si="2"/>
        <v>56</v>
      </c>
      <c r="J52" s="31">
        <f>IF($D52="m",VLOOKUP(I52,AgeStdHMS!$A:$L,12,FALSE),VLOOKUP(I52,'AgeStdHMS W'!$A:$L,12,FALSE))</f>
        <v>4.7731481481481479E-2</v>
      </c>
      <c r="K52" s="66">
        <f t="shared" si="3"/>
        <v>56</v>
      </c>
      <c r="L52" s="31">
        <f>IF($D52="m",VLOOKUP(K52,AgeStdHMS!$A:$L,12,FALSE),VLOOKUP(K52,'AgeStdHMS W'!$A:$L,12,FALSE))</f>
        <v>4.7731481481481479E-2</v>
      </c>
      <c r="M52" s="66">
        <f t="shared" si="4"/>
        <v>56</v>
      </c>
      <c r="N52" s="31">
        <f>IF($D52="m",VLOOKUP(M52,AgeStdHMS!$A:$L,2,FALSE),VLOOKUP(M52,'AgeStdHMS W'!$A:$L,2,FALSE))</f>
        <v>1.0729166666666666E-2</v>
      </c>
      <c r="O52" s="66">
        <f t="shared" si="5"/>
        <v>56</v>
      </c>
      <c r="P52" s="31">
        <f>IF($D52="m",VLOOKUP(O52,AgeStdHMS!$A:$L,7,FALSE),VLOOKUP(O52,'AgeStdHMS W'!$A:$L,7,FALSE))</f>
        <v>2.1967592592592594E-2</v>
      </c>
      <c r="Q52" s="66">
        <f t="shared" si="5"/>
        <v>56</v>
      </c>
      <c r="R52" s="31">
        <f>IF($D52="m",VLOOKUP(Q52,AgeStdHMS!$A:$L,7,FALSE),VLOOKUP(Q52,'AgeStdHMS W'!$A:$L,7,FALSE))</f>
        <v>2.1967592592592594E-2</v>
      </c>
      <c r="S52" s="66">
        <f t="shared" si="5"/>
        <v>56</v>
      </c>
      <c r="T52" s="31">
        <f>IF($D52="m",VLOOKUP(S52,AgeStdHMS!$A:$L,7,FALSE),VLOOKUP(S52,'AgeStdHMS W'!$A:$L,7,FALSE))</f>
        <v>2.1967592592592594E-2</v>
      </c>
      <c r="U52" s="66">
        <f t="shared" si="5"/>
        <v>56</v>
      </c>
      <c r="V52" s="31">
        <f>IF($D52="m",VLOOKUP(U52,AgeStdHMS!$A:$L,7,FALSE),VLOOKUP(U52,'AgeStdHMS W'!$A:$L,7,FALSE))</f>
        <v>2.1967592592592594E-2</v>
      </c>
      <c r="W52" s="66">
        <f t="shared" si="6"/>
        <v>56</v>
      </c>
      <c r="X52" s="31">
        <f>IF($D52="m",VLOOKUP(W52,AgeStdHMS!$A:$L,7,FALSE),VLOOKUP(W52,'AgeStdHMS W'!$A:$L,7,FALSE))</f>
        <v>2.1967592592592594E-2</v>
      </c>
      <c r="Y52" s="66">
        <f t="shared" si="7"/>
        <v>56</v>
      </c>
      <c r="Z52" s="31">
        <f>IF($D52="m",VLOOKUP(Y52,AgeStdHMS!$A:$L,7,FALSE),VLOOKUP(Y52,'AgeStdHMS W'!$A:$L,7,FALSE))</f>
        <v>2.1967592592592594E-2</v>
      </c>
      <c r="AA52" s="66">
        <f t="shared" si="8"/>
        <v>56</v>
      </c>
      <c r="AB52" s="31">
        <f>IF($D52="m",VLOOKUP(AA52,AgeStdHMS!$A:$L,7,FALSE),VLOOKUP(AA52,'AgeStdHMS W'!$A:$L,7,FALSE))</f>
        <v>2.1967592592592594E-2</v>
      </c>
      <c r="AC52" s="66">
        <f t="shared" si="9"/>
        <v>56</v>
      </c>
      <c r="AD52" s="31">
        <f>IF($D52="m",VLOOKUP(AC52,AgeStdHMS!$A:$L,7,FALSE),VLOOKUP(AC52,'AgeStdHMS W'!$A:$L,7,FALSE))</f>
        <v>2.1967592592592594E-2</v>
      </c>
    </row>
    <row r="53" spans="1:30" x14ac:dyDescent="0.2">
      <c r="A53" s="60" t="s">
        <v>575</v>
      </c>
      <c r="B53" s="60" t="s">
        <v>716</v>
      </c>
      <c r="C53" s="60" t="str">
        <f t="shared" si="1"/>
        <v>Michelle Cotter</v>
      </c>
      <c r="D53" s="70" t="s">
        <v>874</v>
      </c>
      <c r="E53" s="63">
        <v>22804</v>
      </c>
      <c r="F53" s="60" t="s">
        <v>715</v>
      </c>
      <c r="G53" s="66">
        <f t="shared" si="11"/>
        <v>53</v>
      </c>
      <c r="H53" s="31">
        <f>IF(D53="m",VLOOKUP(G53,AgeStdHMS!$A:$L,10,FALSE),VLOOKUP(G53,'AgeStdHMS W'!A:L,10,FALSE))</f>
        <v>4.0428240740740744E-2</v>
      </c>
      <c r="I53" s="66">
        <f t="shared" si="2"/>
        <v>53</v>
      </c>
      <c r="J53" s="31">
        <f>IF($D53="m",VLOOKUP(I53,AgeStdHMS!$A:$L,12,FALSE),VLOOKUP(I53,'AgeStdHMS W'!$A:$L,12,FALSE))</f>
        <v>5.3402777777777778E-2</v>
      </c>
      <c r="K53" s="66">
        <f t="shared" si="3"/>
        <v>53</v>
      </c>
      <c r="L53" s="31">
        <f>IF($D53="m",VLOOKUP(K53,AgeStdHMS!$A:$L,12,FALSE),VLOOKUP(K53,'AgeStdHMS W'!$A:$L,12,FALSE))</f>
        <v>5.3402777777777778E-2</v>
      </c>
      <c r="M53" s="66">
        <f t="shared" si="4"/>
        <v>53</v>
      </c>
      <c r="N53" s="31">
        <f>IF($D53="m",VLOOKUP(M53,AgeStdHMS!$A:$L,2,FALSE),VLOOKUP(M53,'AgeStdHMS W'!$A:$L,2,FALSE))</f>
        <v>1.1863425925925927E-2</v>
      </c>
      <c r="O53" s="66">
        <f t="shared" si="5"/>
        <v>53</v>
      </c>
      <c r="P53" s="31">
        <f>IF($D53="m",VLOOKUP(O53,AgeStdHMS!$A:$L,7,FALSE),VLOOKUP(O53,'AgeStdHMS W'!$A:$L,7,FALSE))</f>
        <v>2.4675925925925928E-2</v>
      </c>
      <c r="Q53" s="66">
        <f t="shared" si="5"/>
        <v>54</v>
      </c>
      <c r="R53" s="31">
        <f>IF($D53="m",VLOOKUP(Q53,AgeStdHMS!$A:$L,7,FALSE),VLOOKUP(Q53,'AgeStdHMS W'!$A:$L,7,FALSE))</f>
        <v>2.4988425925925924E-2</v>
      </c>
      <c r="S53" s="66">
        <f t="shared" si="5"/>
        <v>54</v>
      </c>
      <c r="T53" s="31">
        <f>IF($D53="m",VLOOKUP(S53,AgeStdHMS!$A:$L,7,FALSE),VLOOKUP(S53,'AgeStdHMS W'!$A:$L,7,FALSE))</f>
        <v>2.4988425925925924E-2</v>
      </c>
      <c r="U53" s="66">
        <f t="shared" si="5"/>
        <v>54</v>
      </c>
      <c r="V53" s="31">
        <f>IF($D53="m",VLOOKUP(U53,AgeStdHMS!$A:$L,7,FALSE),VLOOKUP(U53,'AgeStdHMS W'!$A:$L,7,FALSE))</f>
        <v>2.4988425925925924E-2</v>
      </c>
      <c r="W53" s="66">
        <f t="shared" si="6"/>
        <v>53</v>
      </c>
      <c r="X53" s="31">
        <f>IF($D53="m",VLOOKUP(W53,AgeStdHMS!$A:$L,7,FALSE),VLOOKUP(W53,'AgeStdHMS W'!$A:$L,7,FALSE))</f>
        <v>2.4675925925925928E-2</v>
      </c>
      <c r="Y53" s="66">
        <f t="shared" si="7"/>
        <v>53</v>
      </c>
      <c r="Z53" s="31">
        <f>IF($D53="m",VLOOKUP(Y53,AgeStdHMS!$A:$L,7,FALSE),VLOOKUP(Y53,'AgeStdHMS W'!$A:$L,7,FALSE))</f>
        <v>2.4675925925925928E-2</v>
      </c>
      <c r="AA53" s="66">
        <f t="shared" si="8"/>
        <v>53</v>
      </c>
      <c r="AB53" s="31">
        <f>IF($D53="m",VLOOKUP(AA53,AgeStdHMS!$A:$L,7,FALSE),VLOOKUP(AA53,'AgeStdHMS W'!$A:$L,7,FALSE))</f>
        <v>2.4675925925925928E-2</v>
      </c>
      <c r="AC53" s="66">
        <f t="shared" si="9"/>
        <v>53</v>
      </c>
      <c r="AD53" s="31">
        <f>IF($D53="m",VLOOKUP(AC53,AgeStdHMS!$A:$L,7,FALSE),VLOOKUP(AC53,'AgeStdHMS W'!$A:$L,7,FALSE))</f>
        <v>2.4675925925925928E-2</v>
      </c>
    </row>
    <row r="54" spans="1:30" x14ac:dyDescent="0.2">
      <c r="A54" s="60" t="s">
        <v>621</v>
      </c>
      <c r="B54" s="60" t="s">
        <v>714</v>
      </c>
      <c r="C54" s="60" t="str">
        <f t="shared" si="1"/>
        <v>Sue Coveney</v>
      </c>
      <c r="D54" s="70" t="s">
        <v>874</v>
      </c>
      <c r="E54" s="63">
        <v>21234</v>
      </c>
      <c r="F54" s="60" t="s">
        <v>713</v>
      </c>
      <c r="G54" s="66">
        <f t="shared" si="11"/>
        <v>57</v>
      </c>
      <c r="H54" s="31">
        <f>IF(D54="m",VLOOKUP(G54,AgeStdHMS!$A:$L,10,FALSE),VLOOKUP(G54,'AgeStdHMS W'!A:L,10,FALSE))</f>
        <v>4.2534722222222224E-2</v>
      </c>
      <c r="I54" s="66">
        <f t="shared" si="2"/>
        <v>57</v>
      </c>
      <c r="J54" s="31">
        <f>IF($D54="m",VLOOKUP(I54,AgeStdHMS!$A:$L,12,FALSE),VLOOKUP(I54,'AgeStdHMS W'!$A:$L,12,FALSE))</f>
        <v>5.6192129629629627E-2</v>
      </c>
      <c r="K54" s="66">
        <f t="shared" si="3"/>
        <v>58</v>
      </c>
      <c r="L54" s="31">
        <f>IF($D54="m",VLOOKUP(K54,AgeStdHMS!$A:$L,12,FALSE),VLOOKUP(K54,'AgeStdHMS W'!$A:$L,12,FALSE))</f>
        <v>5.693287037037037E-2</v>
      </c>
      <c r="M54" s="66">
        <f t="shared" si="4"/>
        <v>58</v>
      </c>
      <c r="N54" s="31">
        <f>IF($D54="m",VLOOKUP(M54,AgeStdHMS!$A:$L,2,FALSE),VLOOKUP(M54,'AgeStdHMS W'!$A:$L,2,FALSE))</f>
        <v>1.2569444444444444E-2</v>
      </c>
      <c r="O54" s="66">
        <f t="shared" si="5"/>
        <v>58</v>
      </c>
      <c r="P54" s="31">
        <f>IF($D54="m",VLOOKUP(O54,AgeStdHMS!$A:$L,7,FALSE),VLOOKUP(O54,'AgeStdHMS W'!$A:$L,7,FALSE))</f>
        <v>2.6296296296296297E-2</v>
      </c>
      <c r="Q54" s="66">
        <f t="shared" si="5"/>
        <v>58</v>
      </c>
      <c r="R54" s="31">
        <f>IF($D54="m",VLOOKUP(Q54,AgeStdHMS!$A:$L,7,FALSE),VLOOKUP(Q54,'AgeStdHMS W'!$A:$L,7,FALSE))</f>
        <v>2.6296296296296297E-2</v>
      </c>
      <c r="S54" s="66">
        <f t="shared" si="5"/>
        <v>58</v>
      </c>
      <c r="T54" s="31">
        <f>IF($D54="m",VLOOKUP(S54,AgeStdHMS!$A:$L,7,FALSE),VLOOKUP(S54,'AgeStdHMS W'!$A:$L,7,FALSE))</f>
        <v>2.6296296296296297E-2</v>
      </c>
      <c r="U54" s="66">
        <f t="shared" si="5"/>
        <v>58</v>
      </c>
      <c r="V54" s="31">
        <f>IF($D54="m",VLOOKUP(U54,AgeStdHMS!$A:$L,7,FALSE),VLOOKUP(U54,'AgeStdHMS W'!$A:$L,7,FALSE))</f>
        <v>2.6296296296296297E-2</v>
      </c>
      <c r="W54" s="66">
        <f t="shared" si="6"/>
        <v>58</v>
      </c>
      <c r="X54" s="31">
        <f>IF($D54="m",VLOOKUP(W54,AgeStdHMS!$A:$L,7,FALSE),VLOOKUP(W54,'AgeStdHMS W'!$A:$L,7,FALSE))</f>
        <v>2.6296296296296297E-2</v>
      </c>
      <c r="Y54" s="66">
        <f t="shared" si="7"/>
        <v>58</v>
      </c>
      <c r="Z54" s="31">
        <f>IF($D54="m",VLOOKUP(Y54,AgeStdHMS!$A:$L,7,FALSE),VLOOKUP(Y54,'AgeStdHMS W'!$A:$L,7,FALSE))</f>
        <v>2.6296296296296297E-2</v>
      </c>
      <c r="AA54" s="66">
        <f t="shared" si="8"/>
        <v>58</v>
      </c>
      <c r="AB54" s="31">
        <f>IF($D54="m",VLOOKUP(AA54,AgeStdHMS!$A:$L,7,FALSE),VLOOKUP(AA54,'AgeStdHMS W'!$A:$L,7,FALSE))</f>
        <v>2.6296296296296297E-2</v>
      </c>
      <c r="AC54" s="66">
        <f t="shared" si="9"/>
        <v>58</v>
      </c>
      <c r="AD54" s="31">
        <f>IF($D54="m",VLOOKUP(AC54,AgeStdHMS!$A:$L,7,FALSE),VLOOKUP(AC54,'AgeStdHMS W'!$A:$L,7,FALSE))</f>
        <v>2.6296296296296297E-2</v>
      </c>
    </row>
    <row r="55" spans="1:30" x14ac:dyDescent="0.2">
      <c r="A55" s="60" t="s">
        <v>712</v>
      </c>
      <c r="B55" s="60" t="s">
        <v>711</v>
      </c>
      <c r="C55" s="60" t="str">
        <f t="shared" si="1"/>
        <v>Nikki Cowen</v>
      </c>
      <c r="D55" s="70" t="s">
        <v>874</v>
      </c>
      <c r="E55" s="63">
        <v>26330</v>
      </c>
      <c r="F55" s="60" t="s">
        <v>710</v>
      </c>
      <c r="G55" s="66">
        <f t="shared" si="11"/>
        <v>43</v>
      </c>
      <c r="H55" s="31">
        <f>IF(D55="m",VLOOKUP(G55,AgeStdHMS!$A:$L,10,FALSE),VLOOKUP(G55,'AgeStdHMS W'!A:L,10,FALSE))</f>
        <v>3.6238425925925924E-2</v>
      </c>
      <c r="I55" s="66">
        <f t="shared" si="2"/>
        <v>44</v>
      </c>
      <c r="J55" s="31">
        <f>IF($D55="m",VLOOKUP(I55,AgeStdHMS!$A:$L,12,FALSE),VLOOKUP(I55,'AgeStdHMS W'!$A:$L,12,FALSE))</f>
        <v>4.8275462962962964E-2</v>
      </c>
      <c r="K55" s="66">
        <f t="shared" si="3"/>
        <v>44</v>
      </c>
      <c r="L55" s="31">
        <f>IF($D55="m",VLOOKUP(K55,AgeStdHMS!$A:$L,12,FALSE),VLOOKUP(K55,'AgeStdHMS W'!$A:$L,12,FALSE))</f>
        <v>4.8275462962962964E-2</v>
      </c>
      <c r="M55" s="66">
        <f t="shared" si="4"/>
        <v>44</v>
      </c>
      <c r="N55" s="31">
        <f>IF($D55="m",VLOOKUP(M55,AgeStdHMS!$A:$L,2,FALSE),VLOOKUP(M55,'AgeStdHMS W'!$A:$L,2,FALSE))</f>
        <v>1.0821759259259258E-2</v>
      </c>
      <c r="O55" s="66">
        <f t="shared" si="5"/>
        <v>44</v>
      </c>
      <c r="P55" s="31">
        <f>IF($D55="m",VLOOKUP(O55,AgeStdHMS!$A:$L,7,FALSE),VLOOKUP(O55,'AgeStdHMS W'!$A:$L,7,FALSE))</f>
        <v>2.2326388888888889E-2</v>
      </c>
      <c r="Q55" s="66">
        <f t="shared" si="5"/>
        <v>44</v>
      </c>
      <c r="R55" s="31">
        <f>IF($D55="m",VLOOKUP(Q55,AgeStdHMS!$A:$L,7,FALSE),VLOOKUP(Q55,'AgeStdHMS W'!$A:$L,7,FALSE))</f>
        <v>2.2326388888888889E-2</v>
      </c>
      <c r="S55" s="66">
        <f t="shared" si="5"/>
        <v>44</v>
      </c>
      <c r="T55" s="31">
        <f>IF($D55="m",VLOOKUP(S55,AgeStdHMS!$A:$L,7,FALSE),VLOOKUP(S55,'AgeStdHMS W'!$A:$L,7,FALSE))</f>
        <v>2.2326388888888889E-2</v>
      </c>
      <c r="U55" s="66">
        <f t="shared" si="5"/>
        <v>44</v>
      </c>
      <c r="V55" s="31">
        <f>IF($D55="m",VLOOKUP(U55,AgeStdHMS!$A:$L,7,FALSE),VLOOKUP(U55,'AgeStdHMS W'!$A:$L,7,FALSE))</f>
        <v>2.2326388888888889E-2</v>
      </c>
      <c r="W55" s="66">
        <f t="shared" si="6"/>
        <v>44</v>
      </c>
      <c r="X55" s="31">
        <f>IF($D55="m",VLOOKUP(W55,AgeStdHMS!$A:$L,7,FALSE),VLOOKUP(W55,'AgeStdHMS W'!$A:$L,7,FALSE))</f>
        <v>2.2326388888888889E-2</v>
      </c>
      <c r="Y55" s="66">
        <f t="shared" si="7"/>
        <v>44</v>
      </c>
      <c r="Z55" s="31">
        <f>IF($D55="m",VLOOKUP(Y55,AgeStdHMS!$A:$L,7,FALSE),VLOOKUP(Y55,'AgeStdHMS W'!$A:$L,7,FALSE))</f>
        <v>2.2326388888888889E-2</v>
      </c>
      <c r="AA55" s="66">
        <f t="shared" si="8"/>
        <v>44</v>
      </c>
      <c r="AB55" s="31">
        <f>IF($D55="m",VLOOKUP(AA55,AgeStdHMS!$A:$L,7,FALSE),VLOOKUP(AA55,'AgeStdHMS W'!$A:$L,7,FALSE))</f>
        <v>2.2326388888888889E-2</v>
      </c>
      <c r="AC55" s="66">
        <f t="shared" si="9"/>
        <v>44</v>
      </c>
      <c r="AD55" s="31">
        <f>IF($D55="m",VLOOKUP(AC55,AgeStdHMS!$A:$L,7,FALSE),VLOOKUP(AC55,'AgeStdHMS W'!$A:$L,7,FALSE))</f>
        <v>2.2326388888888889E-2</v>
      </c>
    </row>
    <row r="56" spans="1:30" x14ac:dyDescent="0.2">
      <c r="A56" s="60" t="s">
        <v>709</v>
      </c>
      <c r="B56" s="60" t="s">
        <v>705</v>
      </c>
      <c r="C56" s="60" t="str">
        <f t="shared" si="1"/>
        <v>Avis Cowley</v>
      </c>
      <c r="D56" s="70" t="s">
        <v>874</v>
      </c>
      <c r="E56" s="63">
        <v>18384</v>
      </c>
      <c r="F56" s="60" t="s">
        <v>708</v>
      </c>
      <c r="G56" s="66">
        <f t="shared" si="11"/>
        <v>65</v>
      </c>
      <c r="H56" s="31">
        <f>IF(D56="m",VLOOKUP(G56,AgeStdHMS!$A:$L,10,FALSE),VLOOKUP(G56,'AgeStdHMS W'!A:L,10,FALSE))</f>
        <v>4.7476851851851853E-2</v>
      </c>
      <c r="I56" s="66">
        <f t="shared" si="2"/>
        <v>65</v>
      </c>
      <c r="J56" s="31">
        <f>IF($D56="m",VLOOKUP(I56,AgeStdHMS!$A:$L,12,FALSE),VLOOKUP(I56,'AgeStdHMS W'!$A:$L,12,FALSE))</f>
        <v>6.2731481481481485E-2</v>
      </c>
      <c r="K56" s="66">
        <f t="shared" si="3"/>
        <v>65</v>
      </c>
      <c r="L56" s="31">
        <f>IF($D56="m",VLOOKUP(K56,AgeStdHMS!$A:$L,12,FALSE),VLOOKUP(K56,'AgeStdHMS W'!$A:$L,12,FALSE))</f>
        <v>6.2731481481481485E-2</v>
      </c>
      <c r="M56" s="66">
        <f t="shared" si="4"/>
        <v>65</v>
      </c>
      <c r="N56" s="31">
        <f>IF($D56="m",VLOOKUP(M56,AgeStdHMS!$A:$L,2,FALSE),VLOOKUP(M56,'AgeStdHMS W'!$A:$L,2,FALSE))</f>
        <v>1.3703703703703704E-2</v>
      </c>
      <c r="O56" s="66">
        <f t="shared" si="5"/>
        <v>66</v>
      </c>
      <c r="P56" s="31">
        <f>IF($D56="m",VLOOKUP(O56,AgeStdHMS!$A:$L,7,FALSE),VLOOKUP(O56,'AgeStdHMS W'!$A:$L,7,FALSE))</f>
        <v>2.9374999999999998E-2</v>
      </c>
      <c r="Q56" s="66">
        <f t="shared" si="5"/>
        <v>66</v>
      </c>
      <c r="R56" s="31">
        <f>IF($D56="m",VLOOKUP(Q56,AgeStdHMS!$A:$L,7,FALSE),VLOOKUP(Q56,'AgeStdHMS W'!$A:$L,7,FALSE))</f>
        <v>2.9374999999999998E-2</v>
      </c>
      <c r="S56" s="66">
        <f t="shared" si="5"/>
        <v>66</v>
      </c>
      <c r="T56" s="31">
        <f>IF($D56="m",VLOOKUP(S56,AgeStdHMS!$A:$L,7,FALSE),VLOOKUP(S56,'AgeStdHMS W'!$A:$L,7,FALSE))</f>
        <v>2.9374999999999998E-2</v>
      </c>
      <c r="U56" s="66">
        <f t="shared" si="5"/>
        <v>66</v>
      </c>
      <c r="V56" s="31">
        <f>IF($D56="m",VLOOKUP(U56,AgeStdHMS!$A:$L,7,FALSE),VLOOKUP(U56,'AgeStdHMS W'!$A:$L,7,FALSE))</f>
        <v>2.9374999999999998E-2</v>
      </c>
      <c r="W56" s="66">
        <f t="shared" si="6"/>
        <v>66</v>
      </c>
      <c r="X56" s="31">
        <f>IF($D56="m",VLOOKUP(W56,AgeStdHMS!$A:$L,7,FALSE),VLOOKUP(W56,'AgeStdHMS W'!$A:$L,7,FALSE))</f>
        <v>2.9374999999999998E-2</v>
      </c>
      <c r="Y56" s="66">
        <f t="shared" si="7"/>
        <v>66</v>
      </c>
      <c r="Z56" s="31">
        <f>IF($D56="m",VLOOKUP(Y56,AgeStdHMS!$A:$L,7,FALSE),VLOOKUP(Y56,'AgeStdHMS W'!$A:$L,7,FALSE))</f>
        <v>2.9374999999999998E-2</v>
      </c>
      <c r="AA56" s="66">
        <f t="shared" si="8"/>
        <v>66</v>
      </c>
      <c r="AB56" s="31">
        <f>IF($D56="m",VLOOKUP(AA56,AgeStdHMS!$A:$L,7,FALSE),VLOOKUP(AA56,'AgeStdHMS W'!$A:$L,7,FALSE))</f>
        <v>2.9374999999999998E-2</v>
      </c>
      <c r="AC56" s="66">
        <f t="shared" si="9"/>
        <v>66</v>
      </c>
      <c r="AD56" s="31">
        <f>IF($D56="m",VLOOKUP(AC56,AgeStdHMS!$A:$L,7,FALSE),VLOOKUP(AC56,'AgeStdHMS W'!$A:$L,7,FALSE))</f>
        <v>2.9374999999999998E-2</v>
      </c>
    </row>
    <row r="57" spans="1:30" x14ac:dyDescent="0.2">
      <c r="A57" s="60" t="s">
        <v>666</v>
      </c>
      <c r="B57" s="60" t="s">
        <v>705</v>
      </c>
      <c r="C57" s="60" t="str">
        <f t="shared" si="1"/>
        <v>Laura Cowley</v>
      </c>
      <c r="D57" s="70" t="s">
        <v>874</v>
      </c>
      <c r="E57" s="63">
        <v>29832</v>
      </c>
      <c r="F57" s="60" t="s">
        <v>707</v>
      </c>
      <c r="G57" s="66">
        <f t="shared" si="11"/>
        <v>34</v>
      </c>
      <c r="H57" s="31">
        <f>IF(D57="m",VLOOKUP(G57,AgeStdHMS!$A:$L,10,FALSE),VLOOKUP(G57,'AgeStdHMS W'!A:L,10,FALSE))</f>
        <v>3.4513888888888886E-2</v>
      </c>
      <c r="I57" s="66">
        <f t="shared" si="2"/>
        <v>34</v>
      </c>
      <c r="J57" s="31">
        <f>IF($D57="m",VLOOKUP(I57,AgeStdHMS!$A:$L,12,FALSE),VLOOKUP(I57,'AgeStdHMS W'!$A:$L,12,FALSE))</f>
        <v>4.5590277777777778E-2</v>
      </c>
      <c r="K57" s="66">
        <f t="shared" si="3"/>
        <v>34</v>
      </c>
      <c r="L57" s="31">
        <f>IF($D57="m",VLOOKUP(K57,AgeStdHMS!$A:$L,12,FALSE),VLOOKUP(K57,'AgeStdHMS W'!$A:$L,12,FALSE))</f>
        <v>4.5590277777777778E-2</v>
      </c>
      <c r="M57" s="66">
        <f t="shared" si="4"/>
        <v>34</v>
      </c>
      <c r="N57" s="31">
        <f>IF($D57="m",VLOOKUP(M57,AgeStdHMS!$A:$L,2,FALSE),VLOOKUP(M57,'AgeStdHMS W'!$A:$L,2,FALSE))</f>
        <v>1.0300925925925925E-2</v>
      </c>
      <c r="O57" s="66">
        <f t="shared" si="5"/>
        <v>34</v>
      </c>
      <c r="P57" s="31">
        <f>IF($D57="m",VLOOKUP(O57,AgeStdHMS!$A:$L,7,FALSE),VLOOKUP(O57,'AgeStdHMS W'!$A:$L,7,FALSE))</f>
        <v>2.1157407407407406E-2</v>
      </c>
      <c r="Q57" s="66">
        <f t="shared" si="5"/>
        <v>34</v>
      </c>
      <c r="R57" s="31">
        <f>IF($D57="m",VLOOKUP(Q57,AgeStdHMS!$A:$L,7,FALSE),VLOOKUP(Q57,'AgeStdHMS W'!$A:$L,7,FALSE))</f>
        <v>2.1157407407407406E-2</v>
      </c>
      <c r="S57" s="66">
        <f t="shared" si="5"/>
        <v>34</v>
      </c>
      <c r="T57" s="31">
        <f>IF($D57="m",VLOOKUP(S57,AgeStdHMS!$A:$L,7,FALSE),VLOOKUP(S57,'AgeStdHMS W'!$A:$L,7,FALSE))</f>
        <v>2.1157407407407406E-2</v>
      </c>
      <c r="U57" s="66">
        <f t="shared" si="5"/>
        <v>34</v>
      </c>
      <c r="V57" s="31">
        <f>IF($D57="m",VLOOKUP(U57,AgeStdHMS!$A:$L,7,FALSE),VLOOKUP(U57,'AgeStdHMS W'!$A:$L,7,FALSE))</f>
        <v>2.1157407407407406E-2</v>
      </c>
      <c r="W57" s="66">
        <f t="shared" si="6"/>
        <v>34</v>
      </c>
      <c r="X57" s="31">
        <f>IF($D57="m",VLOOKUP(W57,AgeStdHMS!$A:$L,7,FALSE),VLOOKUP(W57,'AgeStdHMS W'!$A:$L,7,FALSE))</f>
        <v>2.1157407407407406E-2</v>
      </c>
      <c r="Y57" s="66">
        <f t="shared" si="7"/>
        <v>34</v>
      </c>
      <c r="Z57" s="31">
        <f>IF($D57="m",VLOOKUP(Y57,AgeStdHMS!$A:$L,7,FALSE),VLOOKUP(Y57,'AgeStdHMS W'!$A:$L,7,FALSE))</f>
        <v>2.1157407407407406E-2</v>
      </c>
      <c r="AA57" s="66">
        <f t="shared" si="8"/>
        <v>34</v>
      </c>
      <c r="AB57" s="31">
        <f>IF($D57="m",VLOOKUP(AA57,AgeStdHMS!$A:$L,7,FALSE),VLOOKUP(AA57,'AgeStdHMS W'!$A:$L,7,FALSE))</f>
        <v>2.1157407407407406E-2</v>
      </c>
      <c r="AC57" s="66">
        <f t="shared" si="9"/>
        <v>34</v>
      </c>
      <c r="AD57" s="31">
        <f>IF($D57="m",VLOOKUP(AC57,AgeStdHMS!$A:$L,7,FALSE),VLOOKUP(AC57,'AgeStdHMS W'!$A:$L,7,FALSE))</f>
        <v>2.1157407407407406E-2</v>
      </c>
    </row>
    <row r="58" spans="1:30" x14ac:dyDescent="0.2">
      <c r="A58" s="60" t="s">
        <v>706</v>
      </c>
      <c r="B58" s="60" t="s">
        <v>705</v>
      </c>
      <c r="C58" s="60" t="str">
        <f t="shared" si="1"/>
        <v>Christine Cowley</v>
      </c>
      <c r="D58" s="70" t="s">
        <v>874</v>
      </c>
      <c r="E58" s="63">
        <v>23393</v>
      </c>
      <c r="F58" s="60" t="s">
        <v>704</v>
      </c>
      <c r="G58" s="66">
        <f t="shared" si="11"/>
        <v>52</v>
      </c>
      <c r="H58" s="31">
        <f>IF(D58="m",VLOOKUP(G58,AgeStdHMS!$A:$L,10,FALSE),VLOOKUP(G58,'AgeStdHMS W'!A:L,10,FALSE))</f>
        <v>3.9930555555555552E-2</v>
      </c>
      <c r="I58" s="66">
        <f t="shared" si="2"/>
        <v>52</v>
      </c>
      <c r="J58" s="31">
        <f>IF($D58="m",VLOOKUP(I58,AgeStdHMS!$A:$L,12,FALSE),VLOOKUP(I58,'AgeStdHMS W'!$A:$L,12,FALSE))</f>
        <v>5.275462962962963E-2</v>
      </c>
      <c r="K58" s="66">
        <f t="shared" si="3"/>
        <v>52</v>
      </c>
      <c r="L58" s="31">
        <f>IF($D58="m",VLOOKUP(K58,AgeStdHMS!$A:$L,12,FALSE),VLOOKUP(K58,'AgeStdHMS W'!$A:$L,12,FALSE))</f>
        <v>5.275462962962963E-2</v>
      </c>
      <c r="M58" s="66">
        <f t="shared" si="4"/>
        <v>52</v>
      </c>
      <c r="N58" s="31">
        <f>IF($D58="m",VLOOKUP(M58,AgeStdHMS!$A:$L,2,FALSE),VLOOKUP(M58,'AgeStdHMS W'!$A:$L,2,FALSE))</f>
        <v>1.1724537037037037E-2</v>
      </c>
      <c r="O58" s="66">
        <f t="shared" si="5"/>
        <v>52</v>
      </c>
      <c r="P58" s="31">
        <f>IF($D58="m",VLOOKUP(O58,AgeStdHMS!$A:$L,7,FALSE),VLOOKUP(O58,'AgeStdHMS W'!$A:$L,7,FALSE))</f>
        <v>2.4375000000000001E-2</v>
      </c>
      <c r="Q58" s="66">
        <f t="shared" si="5"/>
        <v>52</v>
      </c>
      <c r="R58" s="31">
        <f>IF($D58="m",VLOOKUP(Q58,AgeStdHMS!$A:$L,7,FALSE),VLOOKUP(Q58,'AgeStdHMS W'!$A:$L,7,FALSE))</f>
        <v>2.4375000000000001E-2</v>
      </c>
      <c r="S58" s="66">
        <f t="shared" si="5"/>
        <v>52</v>
      </c>
      <c r="T58" s="31">
        <f>IF($D58="m",VLOOKUP(S58,AgeStdHMS!$A:$L,7,FALSE),VLOOKUP(S58,'AgeStdHMS W'!$A:$L,7,FALSE))</f>
        <v>2.4375000000000001E-2</v>
      </c>
      <c r="U58" s="66">
        <f t="shared" si="5"/>
        <v>52</v>
      </c>
      <c r="V58" s="31">
        <f>IF($D58="m",VLOOKUP(U58,AgeStdHMS!$A:$L,7,FALSE),VLOOKUP(U58,'AgeStdHMS W'!$A:$L,7,FALSE))</f>
        <v>2.4375000000000001E-2</v>
      </c>
      <c r="W58" s="66">
        <f t="shared" si="6"/>
        <v>52</v>
      </c>
      <c r="X58" s="31">
        <f>IF($D58="m",VLOOKUP(W58,AgeStdHMS!$A:$L,7,FALSE),VLOOKUP(W58,'AgeStdHMS W'!$A:$L,7,FALSE))</f>
        <v>2.4375000000000001E-2</v>
      </c>
      <c r="Y58" s="66">
        <f t="shared" si="7"/>
        <v>52</v>
      </c>
      <c r="Z58" s="31">
        <f>IF($D58="m",VLOOKUP(Y58,AgeStdHMS!$A:$L,7,FALSE),VLOOKUP(Y58,'AgeStdHMS W'!$A:$L,7,FALSE))</f>
        <v>2.4375000000000001E-2</v>
      </c>
      <c r="AA58" s="66">
        <f t="shared" si="8"/>
        <v>52</v>
      </c>
      <c r="AB58" s="31">
        <f>IF($D58="m",VLOOKUP(AA58,AgeStdHMS!$A:$L,7,FALSE),VLOOKUP(AA58,'AgeStdHMS W'!$A:$L,7,FALSE))</f>
        <v>2.4375000000000001E-2</v>
      </c>
      <c r="AC58" s="66">
        <f t="shared" si="9"/>
        <v>52</v>
      </c>
      <c r="AD58" s="31">
        <f>IF($D58="m",VLOOKUP(AC58,AgeStdHMS!$A:$L,7,FALSE),VLOOKUP(AC58,'AgeStdHMS W'!$A:$L,7,FALSE))</f>
        <v>2.4375000000000001E-2</v>
      </c>
    </row>
    <row r="59" spans="1:30" x14ac:dyDescent="0.2">
      <c r="A59" s="60" t="s">
        <v>703</v>
      </c>
      <c r="B59" s="60" t="s">
        <v>702</v>
      </c>
      <c r="C59" s="60" t="str">
        <f t="shared" si="1"/>
        <v>Simon  Cragg</v>
      </c>
      <c r="D59" s="70" t="s">
        <v>873</v>
      </c>
      <c r="E59" s="63">
        <v>30698</v>
      </c>
      <c r="F59" s="60" t="s">
        <v>701</v>
      </c>
      <c r="G59" s="66">
        <f t="shared" si="11"/>
        <v>32</v>
      </c>
      <c r="H59" s="31">
        <f>IF(D59="m",VLOOKUP(G59,AgeStdHMS!$A:$L,10,FALSE),VLOOKUP(G59,'AgeStdHMS W'!A:L,10,FALSE))</f>
        <v>3.0567129629629628E-2</v>
      </c>
      <c r="I59" s="66">
        <f t="shared" si="2"/>
        <v>32</v>
      </c>
      <c r="J59" s="31">
        <f>IF($D59="m",VLOOKUP(I59,AgeStdHMS!$A:$L,12,FALSE),VLOOKUP(I59,'AgeStdHMS W'!$A:$L,12,FALSE))</f>
        <v>4.0555555555555553E-2</v>
      </c>
      <c r="K59" s="66">
        <f t="shared" si="3"/>
        <v>32</v>
      </c>
      <c r="L59" s="31">
        <f>IF($D59="m",VLOOKUP(K59,AgeStdHMS!$A:$L,12,FALSE),VLOOKUP(K59,'AgeStdHMS W'!$A:$L,12,FALSE))</f>
        <v>4.0555555555555553E-2</v>
      </c>
      <c r="M59" s="66">
        <f t="shared" si="4"/>
        <v>32</v>
      </c>
      <c r="N59" s="31">
        <f>IF($D59="m",VLOOKUP(M59,AgeStdHMS!$A:$L,2,FALSE),VLOOKUP(M59,'AgeStdHMS W'!$A:$L,2,FALSE))</f>
        <v>9.0856481481481483E-3</v>
      </c>
      <c r="O59" s="66">
        <f t="shared" si="5"/>
        <v>32</v>
      </c>
      <c r="P59" s="31">
        <f>IF($D59="m",VLOOKUP(O59,AgeStdHMS!$A:$L,7,FALSE),VLOOKUP(O59,'AgeStdHMS W'!$A:$L,7,FALSE))</f>
        <v>1.8587962962962962E-2</v>
      </c>
      <c r="Q59" s="66">
        <f t="shared" si="5"/>
        <v>32</v>
      </c>
      <c r="R59" s="31">
        <f>IF($D59="m",VLOOKUP(Q59,AgeStdHMS!$A:$L,7,FALSE),VLOOKUP(Q59,'AgeStdHMS W'!$A:$L,7,FALSE))</f>
        <v>1.8587962962962962E-2</v>
      </c>
      <c r="S59" s="66">
        <f t="shared" si="5"/>
        <v>32</v>
      </c>
      <c r="T59" s="31">
        <f>IF($D59="m",VLOOKUP(S59,AgeStdHMS!$A:$L,7,FALSE),VLOOKUP(S59,'AgeStdHMS W'!$A:$L,7,FALSE))</f>
        <v>1.8587962962962962E-2</v>
      </c>
      <c r="U59" s="66">
        <f t="shared" si="5"/>
        <v>32</v>
      </c>
      <c r="V59" s="31">
        <f>IF($D59="m",VLOOKUP(U59,AgeStdHMS!$A:$L,7,FALSE),VLOOKUP(U59,'AgeStdHMS W'!$A:$L,7,FALSE))</f>
        <v>1.8587962962962962E-2</v>
      </c>
      <c r="W59" s="66">
        <f t="shared" si="6"/>
        <v>32</v>
      </c>
      <c r="X59" s="31">
        <f>IF($D59="m",VLOOKUP(W59,AgeStdHMS!$A:$L,7,FALSE),VLOOKUP(W59,'AgeStdHMS W'!$A:$L,7,FALSE))</f>
        <v>1.8587962962962962E-2</v>
      </c>
      <c r="Y59" s="66">
        <f t="shared" si="7"/>
        <v>32</v>
      </c>
      <c r="Z59" s="31">
        <f>IF($D59="m",VLOOKUP(Y59,AgeStdHMS!$A:$L,7,FALSE),VLOOKUP(Y59,'AgeStdHMS W'!$A:$L,7,FALSE))</f>
        <v>1.8587962962962962E-2</v>
      </c>
      <c r="AA59" s="66">
        <f t="shared" si="8"/>
        <v>32</v>
      </c>
      <c r="AB59" s="31">
        <f>IF($D59="m",VLOOKUP(AA59,AgeStdHMS!$A:$L,7,FALSE),VLOOKUP(AA59,'AgeStdHMS W'!$A:$L,7,FALSE))</f>
        <v>1.8587962962962962E-2</v>
      </c>
      <c r="AC59" s="66">
        <f t="shared" si="9"/>
        <v>32</v>
      </c>
      <c r="AD59" s="31">
        <f>IF($D59="m",VLOOKUP(AC59,AgeStdHMS!$A:$L,7,FALSE),VLOOKUP(AC59,'AgeStdHMS W'!$A:$L,7,FALSE))</f>
        <v>1.8587962962962962E-2</v>
      </c>
    </row>
    <row r="60" spans="1:30" x14ac:dyDescent="0.2">
      <c r="A60" s="60" t="s">
        <v>700</v>
      </c>
      <c r="B60" s="60" t="s">
        <v>699</v>
      </c>
      <c r="C60" s="60" t="str">
        <f t="shared" si="1"/>
        <v>Nerida Cremer</v>
      </c>
      <c r="D60" s="70" t="s">
        <v>874</v>
      </c>
      <c r="E60" s="63">
        <v>25123</v>
      </c>
      <c r="F60" s="60" t="s">
        <v>698</v>
      </c>
      <c r="G60" s="66">
        <f t="shared" si="11"/>
        <v>47</v>
      </c>
      <c r="H60" s="31">
        <f>IF(D60="m",VLOOKUP(G60,AgeStdHMS!$A:$L,10,FALSE),VLOOKUP(G60,'AgeStdHMS W'!A:L,10,FALSE))</f>
        <v>3.7638888888888888E-2</v>
      </c>
      <c r="I60" s="66">
        <f t="shared" si="2"/>
        <v>47</v>
      </c>
      <c r="J60" s="31">
        <f>IF($D60="m",VLOOKUP(I60,AgeStdHMS!$A:$L,12,FALSE),VLOOKUP(I60,'AgeStdHMS W'!$A:$L,12,FALSE))</f>
        <v>4.9733796296296297E-2</v>
      </c>
      <c r="K60" s="66">
        <f t="shared" si="3"/>
        <v>47</v>
      </c>
      <c r="L60" s="31">
        <f>IF($D60="m",VLOOKUP(K60,AgeStdHMS!$A:$L,12,FALSE),VLOOKUP(K60,'AgeStdHMS W'!$A:$L,12,FALSE))</f>
        <v>4.9733796296296297E-2</v>
      </c>
      <c r="M60" s="66">
        <f t="shared" si="4"/>
        <v>47</v>
      </c>
      <c r="N60" s="31">
        <f>IF($D60="m",VLOOKUP(M60,AgeStdHMS!$A:$L,2,FALSE),VLOOKUP(M60,'AgeStdHMS W'!$A:$L,2,FALSE))</f>
        <v>1.1111111111111112E-2</v>
      </c>
      <c r="O60" s="66">
        <f t="shared" si="5"/>
        <v>47</v>
      </c>
      <c r="P60" s="31">
        <f>IF($D60="m",VLOOKUP(O60,AgeStdHMS!$A:$L,7,FALSE),VLOOKUP(O60,'AgeStdHMS W'!$A:$L,7,FALSE))</f>
        <v>2.298611111111111E-2</v>
      </c>
      <c r="Q60" s="66">
        <f t="shared" si="5"/>
        <v>47</v>
      </c>
      <c r="R60" s="31">
        <f>IF($D60="m",VLOOKUP(Q60,AgeStdHMS!$A:$L,7,FALSE),VLOOKUP(Q60,'AgeStdHMS W'!$A:$L,7,FALSE))</f>
        <v>2.298611111111111E-2</v>
      </c>
      <c r="S60" s="66">
        <f t="shared" si="5"/>
        <v>47</v>
      </c>
      <c r="T60" s="31">
        <f>IF($D60="m",VLOOKUP(S60,AgeStdHMS!$A:$L,7,FALSE),VLOOKUP(S60,'AgeStdHMS W'!$A:$L,7,FALSE))</f>
        <v>2.298611111111111E-2</v>
      </c>
      <c r="U60" s="66">
        <f t="shared" si="5"/>
        <v>47</v>
      </c>
      <c r="V60" s="31">
        <f>IF($D60="m",VLOOKUP(U60,AgeStdHMS!$A:$L,7,FALSE),VLOOKUP(U60,'AgeStdHMS W'!$A:$L,7,FALSE))</f>
        <v>2.298611111111111E-2</v>
      </c>
      <c r="W60" s="66">
        <f t="shared" si="6"/>
        <v>47</v>
      </c>
      <c r="X60" s="31">
        <f>IF($D60="m",VLOOKUP(W60,AgeStdHMS!$A:$L,7,FALSE),VLOOKUP(W60,'AgeStdHMS W'!$A:$L,7,FALSE))</f>
        <v>2.298611111111111E-2</v>
      </c>
      <c r="Y60" s="66">
        <f t="shared" si="7"/>
        <v>47</v>
      </c>
      <c r="Z60" s="31">
        <f>IF($D60="m",VLOOKUP(Y60,AgeStdHMS!$A:$L,7,FALSE),VLOOKUP(Y60,'AgeStdHMS W'!$A:$L,7,FALSE))</f>
        <v>2.298611111111111E-2</v>
      </c>
      <c r="AA60" s="66">
        <f t="shared" si="8"/>
        <v>47</v>
      </c>
      <c r="AB60" s="31">
        <f>IF($D60="m",VLOOKUP(AA60,AgeStdHMS!$A:$L,7,FALSE),VLOOKUP(AA60,'AgeStdHMS W'!$A:$L,7,FALSE))</f>
        <v>2.298611111111111E-2</v>
      </c>
      <c r="AC60" s="66">
        <f t="shared" si="9"/>
        <v>47</v>
      </c>
      <c r="AD60" s="31">
        <f>IF($D60="m",VLOOKUP(AC60,AgeStdHMS!$A:$L,7,FALSE),VLOOKUP(AC60,'AgeStdHMS W'!$A:$L,7,FALSE))</f>
        <v>2.298611111111111E-2</v>
      </c>
    </row>
    <row r="61" spans="1:30" x14ac:dyDescent="0.2">
      <c r="A61" s="60" t="s">
        <v>360</v>
      </c>
      <c r="B61" s="60" t="s">
        <v>697</v>
      </c>
      <c r="C61" s="60" t="str">
        <f t="shared" si="1"/>
        <v>Alan Currell</v>
      </c>
      <c r="D61" s="70" t="s">
        <v>873</v>
      </c>
      <c r="E61" s="63">
        <v>22960</v>
      </c>
      <c r="F61" s="60" t="s">
        <v>696</v>
      </c>
      <c r="G61" s="66">
        <f t="shared" si="11"/>
        <v>53</v>
      </c>
      <c r="H61" s="31">
        <f>IF(D61="m",VLOOKUP(G61,AgeStdHMS!$A:$L,10,FALSE),VLOOKUP(G61,'AgeStdHMS W'!A:L,10,FALSE))</f>
        <v>3.5104166666666665E-2</v>
      </c>
      <c r="I61" s="66">
        <f t="shared" si="2"/>
        <v>53</v>
      </c>
      <c r="J61" s="31">
        <f>IF($D61="m",VLOOKUP(I61,AgeStdHMS!$A:$L,12,FALSE),VLOOKUP(I61,'AgeStdHMS W'!$A:$L,12,FALSE))</f>
        <v>4.6458333333333331E-2</v>
      </c>
      <c r="K61" s="66">
        <f t="shared" si="3"/>
        <v>53</v>
      </c>
      <c r="L61" s="31">
        <f>IF($D61="m",VLOOKUP(K61,AgeStdHMS!$A:$L,12,FALSE),VLOOKUP(K61,'AgeStdHMS W'!$A:$L,12,FALSE))</f>
        <v>4.6458333333333331E-2</v>
      </c>
      <c r="M61" s="66">
        <f t="shared" si="4"/>
        <v>53</v>
      </c>
      <c r="N61" s="31">
        <f>IF($D61="m",VLOOKUP(M61,AgeStdHMS!$A:$L,2,FALSE),VLOOKUP(M61,'AgeStdHMS W'!$A:$L,2,FALSE))</f>
        <v>1.0486111111111111E-2</v>
      </c>
      <c r="O61" s="66">
        <f t="shared" si="5"/>
        <v>53</v>
      </c>
      <c r="P61" s="31">
        <f>IF($D61="m",VLOOKUP(O61,AgeStdHMS!$A:$L,7,FALSE),VLOOKUP(O61,'AgeStdHMS W'!$A:$L,7,FALSE))</f>
        <v>2.1400462962962961E-2</v>
      </c>
      <c r="Q61" s="66">
        <f t="shared" si="5"/>
        <v>53</v>
      </c>
      <c r="R61" s="31">
        <f>IF($D61="m",VLOOKUP(Q61,AgeStdHMS!$A:$L,7,FALSE),VLOOKUP(Q61,'AgeStdHMS W'!$A:$L,7,FALSE))</f>
        <v>2.1400462962962961E-2</v>
      </c>
      <c r="S61" s="66">
        <f t="shared" si="5"/>
        <v>53</v>
      </c>
      <c r="T61" s="31">
        <f>IF($D61="m",VLOOKUP(S61,AgeStdHMS!$A:$L,7,FALSE),VLOOKUP(S61,'AgeStdHMS W'!$A:$L,7,FALSE))</f>
        <v>2.1400462962962961E-2</v>
      </c>
      <c r="U61" s="66">
        <f t="shared" si="5"/>
        <v>53</v>
      </c>
      <c r="V61" s="31">
        <f>IF($D61="m",VLOOKUP(U61,AgeStdHMS!$A:$L,7,FALSE),VLOOKUP(U61,'AgeStdHMS W'!$A:$L,7,FALSE))</f>
        <v>2.1400462962962961E-2</v>
      </c>
      <c r="W61" s="66">
        <f t="shared" si="6"/>
        <v>53</v>
      </c>
      <c r="X61" s="31">
        <f>IF($D61="m",VLOOKUP(W61,AgeStdHMS!$A:$L,7,FALSE),VLOOKUP(W61,'AgeStdHMS W'!$A:$L,7,FALSE))</f>
        <v>2.1400462962962961E-2</v>
      </c>
      <c r="Y61" s="66">
        <f t="shared" si="7"/>
        <v>53</v>
      </c>
      <c r="Z61" s="31">
        <f>IF($D61="m",VLOOKUP(Y61,AgeStdHMS!$A:$L,7,FALSE),VLOOKUP(Y61,'AgeStdHMS W'!$A:$L,7,FALSE))</f>
        <v>2.1400462962962961E-2</v>
      </c>
      <c r="AA61" s="66">
        <f t="shared" si="8"/>
        <v>53</v>
      </c>
      <c r="AB61" s="31">
        <f>IF($D61="m",VLOOKUP(AA61,AgeStdHMS!$A:$L,7,FALSE),VLOOKUP(AA61,'AgeStdHMS W'!$A:$L,7,FALSE))</f>
        <v>2.1400462962962961E-2</v>
      </c>
      <c r="AC61" s="66">
        <f t="shared" si="9"/>
        <v>53</v>
      </c>
      <c r="AD61" s="31">
        <f>IF($D61="m",VLOOKUP(AC61,AgeStdHMS!$A:$L,7,FALSE),VLOOKUP(AC61,'AgeStdHMS W'!$A:$L,7,FALSE))</f>
        <v>2.1400462962962961E-2</v>
      </c>
    </row>
    <row r="62" spans="1:30" x14ac:dyDescent="0.2">
      <c r="A62" s="60" t="s">
        <v>695</v>
      </c>
      <c r="B62" s="60" t="s">
        <v>694</v>
      </c>
      <c r="C62" s="60" t="str">
        <f t="shared" si="1"/>
        <v>Angie Curtis</v>
      </c>
      <c r="D62" s="70" t="s">
        <v>874</v>
      </c>
      <c r="E62" s="63">
        <v>36526</v>
      </c>
      <c r="G62" s="66">
        <f t="shared" si="11"/>
        <v>16</v>
      </c>
      <c r="H62" s="31">
        <f>IF(D62="m",VLOOKUP(G62,AgeStdHMS!$A:$L,10,FALSE),VLOOKUP(G62,'AgeStdHMS W'!A:L,10,FALSE))</f>
        <v>3.5277777777777776E-2</v>
      </c>
      <c r="I62" s="66">
        <f t="shared" si="2"/>
        <v>16</v>
      </c>
      <c r="J62" s="31">
        <f>IF($D62="m",VLOOKUP(I62,AgeStdHMS!$A:$L,12,FALSE),VLOOKUP(I62,'AgeStdHMS W'!$A:$L,12,FALSE))</f>
        <v>4.8506944444444443E-2</v>
      </c>
      <c r="K62" s="66">
        <f t="shared" si="3"/>
        <v>16</v>
      </c>
      <c r="L62" s="31">
        <f>IF($D62="m",VLOOKUP(K62,AgeStdHMS!$A:$L,12,FALSE),VLOOKUP(K62,'AgeStdHMS W'!$A:$L,12,FALSE))</f>
        <v>4.8506944444444443E-2</v>
      </c>
      <c r="M62" s="66">
        <f t="shared" si="4"/>
        <v>16</v>
      </c>
      <c r="N62" s="31">
        <f>IF($D62="m",VLOOKUP(M62,AgeStdHMS!$A:$L,2,FALSE),VLOOKUP(M62,'AgeStdHMS W'!$A:$L,2,FALSE))</f>
        <v>1.0590277777777778E-2</v>
      </c>
      <c r="O62" s="66">
        <f t="shared" si="5"/>
        <v>16</v>
      </c>
      <c r="P62" s="31">
        <f>IF($D62="m",VLOOKUP(O62,AgeStdHMS!$A:$L,7,FALSE),VLOOKUP(O62,'AgeStdHMS W'!$A:$L,7,FALSE))</f>
        <v>2.1944444444444444E-2</v>
      </c>
      <c r="Q62" s="66">
        <f t="shared" si="5"/>
        <v>16</v>
      </c>
      <c r="R62" s="31">
        <f>IF($D62="m",VLOOKUP(Q62,AgeStdHMS!$A:$L,7,FALSE),VLOOKUP(Q62,'AgeStdHMS W'!$A:$L,7,FALSE))</f>
        <v>2.1944444444444444E-2</v>
      </c>
      <c r="S62" s="66">
        <f t="shared" si="5"/>
        <v>16</v>
      </c>
      <c r="T62" s="31">
        <f>IF($D62="m",VLOOKUP(S62,AgeStdHMS!$A:$L,7,FALSE),VLOOKUP(S62,'AgeStdHMS W'!$A:$L,7,FALSE))</f>
        <v>2.1944444444444444E-2</v>
      </c>
      <c r="U62" s="66">
        <f t="shared" si="5"/>
        <v>16</v>
      </c>
      <c r="V62" s="31">
        <f>IF($D62="m",VLOOKUP(U62,AgeStdHMS!$A:$L,7,FALSE),VLOOKUP(U62,'AgeStdHMS W'!$A:$L,7,FALSE))</f>
        <v>2.1944444444444444E-2</v>
      </c>
      <c r="W62" s="66">
        <f t="shared" si="6"/>
        <v>16</v>
      </c>
      <c r="X62" s="31">
        <f>IF($D62="m",VLOOKUP(W62,AgeStdHMS!$A:$L,7,FALSE),VLOOKUP(W62,'AgeStdHMS W'!$A:$L,7,FALSE))</f>
        <v>2.1944444444444444E-2</v>
      </c>
      <c r="Y62" s="66">
        <f t="shared" si="7"/>
        <v>16</v>
      </c>
      <c r="Z62" s="31">
        <f>IF($D62="m",VLOOKUP(Y62,AgeStdHMS!$A:$L,7,FALSE),VLOOKUP(Y62,'AgeStdHMS W'!$A:$L,7,FALSE))</f>
        <v>2.1944444444444444E-2</v>
      </c>
      <c r="AA62" s="66">
        <f t="shared" si="8"/>
        <v>16</v>
      </c>
      <c r="AB62" s="31">
        <f>IF($D62="m",VLOOKUP(AA62,AgeStdHMS!$A:$L,7,FALSE),VLOOKUP(AA62,'AgeStdHMS W'!$A:$L,7,FALSE))</f>
        <v>2.1944444444444444E-2</v>
      </c>
      <c r="AC62" s="66">
        <f t="shared" si="9"/>
        <v>16</v>
      </c>
      <c r="AD62" s="31">
        <f>IF($D62="m",VLOOKUP(AC62,AgeStdHMS!$A:$L,7,FALSE),VLOOKUP(AC62,'AgeStdHMS W'!$A:$L,7,FALSE))</f>
        <v>2.1944444444444444E-2</v>
      </c>
    </row>
    <row r="63" spans="1:30" x14ac:dyDescent="0.2">
      <c r="A63" s="60" t="s">
        <v>304</v>
      </c>
      <c r="B63" s="60" t="s">
        <v>694</v>
      </c>
      <c r="C63" s="60" t="str">
        <f t="shared" si="1"/>
        <v>Helen Curtis</v>
      </c>
      <c r="D63" s="70" t="s">
        <v>874</v>
      </c>
      <c r="E63" s="63">
        <v>26519</v>
      </c>
      <c r="F63" s="60" t="s">
        <v>693</v>
      </c>
      <c r="G63" s="66">
        <f t="shared" si="11"/>
        <v>43</v>
      </c>
      <c r="H63" s="31">
        <f>IF(D63="m",VLOOKUP(G63,AgeStdHMS!$A:$L,10,FALSE),VLOOKUP(G63,'AgeStdHMS W'!A:L,10,FALSE))</f>
        <v>3.6238425925925924E-2</v>
      </c>
      <c r="I63" s="66">
        <f t="shared" si="2"/>
        <v>43</v>
      </c>
      <c r="J63" s="31">
        <f>IF($D63="m",VLOOKUP(I63,AgeStdHMS!$A:$L,12,FALSE),VLOOKUP(I63,'AgeStdHMS W'!$A:$L,12,FALSE))</f>
        <v>4.7870370370370369E-2</v>
      </c>
      <c r="K63" s="66">
        <f t="shared" si="3"/>
        <v>43</v>
      </c>
      <c r="L63" s="31">
        <f>IF($D63="m",VLOOKUP(K63,AgeStdHMS!$A:$L,12,FALSE),VLOOKUP(K63,'AgeStdHMS W'!$A:$L,12,FALSE))</f>
        <v>4.7870370370370369E-2</v>
      </c>
      <c r="M63" s="66">
        <f t="shared" si="4"/>
        <v>43</v>
      </c>
      <c r="N63" s="31">
        <f>IF($D63="m",VLOOKUP(M63,AgeStdHMS!$A:$L,2,FALSE),VLOOKUP(M63,'AgeStdHMS W'!$A:$L,2,FALSE))</f>
        <v>1.074074074074074E-2</v>
      </c>
      <c r="O63" s="66">
        <f t="shared" si="5"/>
        <v>43</v>
      </c>
      <c r="P63" s="31">
        <f>IF($D63="m",VLOOKUP(O63,AgeStdHMS!$A:$L,7,FALSE),VLOOKUP(O63,'AgeStdHMS W'!$A:$L,7,FALSE))</f>
        <v>2.2141203703703705E-2</v>
      </c>
      <c r="Q63" s="66">
        <f t="shared" si="5"/>
        <v>43</v>
      </c>
      <c r="R63" s="31">
        <f>IF($D63="m",VLOOKUP(Q63,AgeStdHMS!$A:$L,7,FALSE),VLOOKUP(Q63,'AgeStdHMS W'!$A:$L,7,FALSE))</f>
        <v>2.2141203703703705E-2</v>
      </c>
      <c r="S63" s="66">
        <f t="shared" si="5"/>
        <v>43</v>
      </c>
      <c r="T63" s="31">
        <f>IF($D63="m",VLOOKUP(S63,AgeStdHMS!$A:$L,7,FALSE),VLOOKUP(S63,'AgeStdHMS W'!$A:$L,7,FALSE))</f>
        <v>2.2141203703703705E-2</v>
      </c>
      <c r="U63" s="66">
        <f t="shared" si="5"/>
        <v>43</v>
      </c>
      <c r="V63" s="31">
        <f>IF($D63="m",VLOOKUP(U63,AgeStdHMS!$A:$L,7,FALSE),VLOOKUP(U63,'AgeStdHMS W'!$A:$L,7,FALSE))</f>
        <v>2.2141203703703705E-2</v>
      </c>
      <c r="W63" s="66">
        <f t="shared" si="6"/>
        <v>43</v>
      </c>
      <c r="X63" s="31">
        <f>IF($D63="m",VLOOKUP(W63,AgeStdHMS!$A:$L,7,FALSE),VLOOKUP(W63,'AgeStdHMS W'!$A:$L,7,FALSE))</f>
        <v>2.2141203703703705E-2</v>
      </c>
      <c r="Y63" s="66">
        <f t="shared" si="7"/>
        <v>43</v>
      </c>
      <c r="Z63" s="31">
        <f>IF($D63="m",VLOOKUP(Y63,AgeStdHMS!$A:$L,7,FALSE),VLOOKUP(Y63,'AgeStdHMS W'!$A:$L,7,FALSE))</f>
        <v>2.2141203703703705E-2</v>
      </c>
      <c r="AA63" s="66">
        <f t="shared" si="8"/>
        <v>43</v>
      </c>
      <c r="AB63" s="31">
        <f>IF($D63="m",VLOOKUP(AA63,AgeStdHMS!$A:$L,7,FALSE),VLOOKUP(AA63,'AgeStdHMS W'!$A:$L,7,FALSE))</f>
        <v>2.2141203703703705E-2</v>
      </c>
      <c r="AC63" s="66">
        <f t="shared" si="9"/>
        <v>43</v>
      </c>
      <c r="AD63" s="31">
        <f>IF($D63="m",VLOOKUP(AC63,AgeStdHMS!$A:$L,7,FALSE),VLOOKUP(AC63,'AgeStdHMS W'!$A:$L,7,FALSE))</f>
        <v>2.2141203703703705E-2</v>
      </c>
    </row>
    <row r="64" spans="1:30" x14ac:dyDescent="0.2">
      <c r="A64" s="60" t="s">
        <v>314</v>
      </c>
      <c r="B64" s="60" t="s">
        <v>692</v>
      </c>
      <c r="C64" s="60" t="str">
        <f t="shared" si="1"/>
        <v>Louise Daly</v>
      </c>
      <c r="D64" s="70" t="s">
        <v>874</v>
      </c>
      <c r="E64" s="63">
        <v>26301</v>
      </c>
      <c r="F64" s="60" t="s">
        <v>691</v>
      </c>
      <c r="G64" s="66">
        <f t="shared" si="11"/>
        <v>44</v>
      </c>
      <c r="H64" s="31">
        <f>IF(D64="m",VLOOKUP(G64,AgeStdHMS!$A:$L,10,FALSE),VLOOKUP(G64,'AgeStdHMS W'!A:L,10,FALSE))</f>
        <v>3.6539351851851851E-2</v>
      </c>
      <c r="I64" s="66">
        <f t="shared" si="2"/>
        <v>44</v>
      </c>
      <c r="J64" s="31">
        <f>IF($D64="m",VLOOKUP(I64,AgeStdHMS!$A:$L,12,FALSE),VLOOKUP(I64,'AgeStdHMS W'!$A:$L,12,FALSE))</f>
        <v>4.8275462962962964E-2</v>
      </c>
      <c r="K64" s="66">
        <f t="shared" si="3"/>
        <v>44</v>
      </c>
      <c r="L64" s="31">
        <f>IF($D64="m",VLOOKUP(K64,AgeStdHMS!$A:$L,12,FALSE),VLOOKUP(K64,'AgeStdHMS W'!$A:$L,12,FALSE))</f>
        <v>4.8275462962962964E-2</v>
      </c>
      <c r="M64" s="66">
        <f t="shared" si="4"/>
        <v>44</v>
      </c>
      <c r="N64" s="31">
        <f>IF($D64="m",VLOOKUP(M64,AgeStdHMS!$A:$L,2,FALSE),VLOOKUP(M64,'AgeStdHMS W'!$A:$L,2,FALSE))</f>
        <v>1.0821759259259258E-2</v>
      </c>
      <c r="O64" s="66">
        <f t="shared" si="5"/>
        <v>44</v>
      </c>
      <c r="P64" s="31">
        <f>IF($D64="m",VLOOKUP(O64,AgeStdHMS!$A:$L,7,FALSE),VLOOKUP(O64,'AgeStdHMS W'!$A:$L,7,FALSE))</f>
        <v>2.2326388888888889E-2</v>
      </c>
      <c r="Q64" s="66">
        <f t="shared" si="5"/>
        <v>44</v>
      </c>
      <c r="R64" s="31">
        <f>IF($D64="m",VLOOKUP(Q64,AgeStdHMS!$A:$L,7,FALSE),VLOOKUP(Q64,'AgeStdHMS W'!$A:$L,7,FALSE))</f>
        <v>2.2326388888888889E-2</v>
      </c>
      <c r="S64" s="66">
        <f t="shared" si="5"/>
        <v>44</v>
      </c>
      <c r="T64" s="31">
        <f>IF($D64="m",VLOOKUP(S64,AgeStdHMS!$A:$L,7,FALSE),VLOOKUP(S64,'AgeStdHMS W'!$A:$L,7,FALSE))</f>
        <v>2.2326388888888889E-2</v>
      </c>
      <c r="U64" s="66">
        <f t="shared" si="5"/>
        <v>44</v>
      </c>
      <c r="V64" s="31">
        <f>IF($D64="m",VLOOKUP(U64,AgeStdHMS!$A:$L,7,FALSE),VLOOKUP(U64,'AgeStdHMS W'!$A:$L,7,FALSE))</f>
        <v>2.2326388888888889E-2</v>
      </c>
      <c r="W64" s="66">
        <f t="shared" si="6"/>
        <v>44</v>
      </c>
      <c r="X64" s="31">
        <f>IF($D64="m",VLOOKUP(W64,AgeStdHMS!$A:$L,7,FALSE),VLOOKUP(W64,'AgeStdHMS W'!$A:$L,7,FALSE))</f>
        <v>2.2326388888888889E-2</v>
      </c>
      <c r="Y64" s="66">
        <f t="shared" si="7"/>
        <v>44</v>
      </c>
      <c r="Z64" s="31">
        <f>IF($D64="m",VLOOKUP(Y64,AgeStdHMS!$A:$L,7,FALSE),VLOOKUP(Y64,'AgeStdHMS W'!$A:$L,7,FALSE))</f>
        <v>2.2326388888888889E-2</v>
      </c>
      <c r="AA64" s="66">
        <f t="shared" si="8"/>
        <v>44</v>
      </c>
      <c r="AB64" s="31">
        <f>IF($D64="m",VLOOKUP(AA64,AgeStdHMS!$A:$L,7,FALSE),VLOOKUP(AA64,'AgeStdHMS W'!$A:$L,7,FALSE))</f>
        <v>2.2326388888888889E-2</v>
      </c>
      <c r="AC64" s="66">
        <f t="shared" si="9"/>
        <v>44</v>
      </c>
      <c r="AD64" s="31">
        <f>IF($D64="m",VLOOKUP(AC64,AgeStdHMS!$A:$L,7,FALSE),VLOOKUP(AC64,'AgeStdHMS W'!$A:$L,7,FALSE))</f>
        <v>2.2326388888888889E-2</v>
      </c>
    </row>
    <row r="65" spans="1:30" x14ac:dyDescent="0.2">
      <c r="A65" s="70" t="s">
        <v>881</v>
      </c>
      <c r="B65" s="60" t="s">
        <v>690</v>
      </c>
      <c r="C65" s="60" t="str">
        <f t="shared" si="1"/>
        <v>Catherine Dann</v>
      </c>
      <c r="D65" s="70" t="s">
        <v>874</v>
      </c>
      <c r="E65" s="63">
        <v>26973</v>
      </c>
      <c r="F65" s="60" t="s">
        <v>689</v>
      </c>
      <c r="G65" s="66">
        <f t="shared" si="11"/>
        <v>42</v>
      </c>
      <c r="H65" s="31">
        <f>IF(D65="m",VLOOKUP(G65,AgeStdHMS!$A:$L,10,FALSE),VLOOKUP(G65,'AgeStdHMS W'!A:L,10,FALSE))</f>
        <v>3.5949074074074071E-2</v>
      </c>
      <c r="I65" s="66">
        <f t="shared" si="2"/>
        <v>42</v>
      </c>
      <c r="J65" s="31">
        <f>IF($D65="m",VLOOKUP(I65,AgeStdHMS!$A:$L,12,FALSE),VLOOKUP(I65,'AgeStdHMS W'!$A:$L,12,FALSE))</f>
        <v>4.7500000000000001E-2</v>
      </c>
      <c r="K65" s="66">
        <f t="shared" si="3"/>
        <v>42</v>
      </c>
      <c r="L65" s="31">
        <f>IF($D65="m",VLOOKUP(K65,AgeStdHMS!$A:$L,12,FALSE),VLOOKUP(K65,'AgeStdHMS W'!$A:$L,12,FALSE))</f>
        <v>4.7500000000000001E-2</v>
      </c>
      <c r="M65" s="66">
        <f t="shared" si="4"/>
        <v>42</v>
      </c>
      <c r="N65" s="31">
        <f>IF($D65="m",VLOOKUP(M65,AgeStdHMS!$A:$L,2,FALSE),VLOOKUP(M65,'AgeStdHMS W'!$A:$L,2,FALSE))</f>
        <v>1.0659722222222221E-2</v>
      </c>
      <c r="O65" s="66">
        <f t="shared" si="5"/>
        <v>42</v>
      </c>
      <c r="P65" s="31">
        <f>IF($D65="m",VLOOKUP(O65,AgeStdHMS!$A:$L,7,FALSE),VLOOKUP(O65,'AgeStdHMS W'!$A:$L,7,FALSE))</f>
        <v>2.1979166666666668E-2</v>
      </c>
      <c r="Q65" s="66">
        <f t="shared" si="5"/>
        <v>42</v>
      </c>
      <c r="R65" s="31">
        <f>IF($D65="m",VLOOKUP(Q65,AgeStdHMS!$A:$L,7,FALSE),VLOOKUP(Q65,'AgeStdHMS W'!$A:$L,7,FALSE))</f>
        <v>2.1979166666666668E-2</v>
      </c>
      <c r="S65" s="66">
        <f t="shared" si="5"/>
        <v>42</v>
      </c>
      <c r="T65" s="31">
        <f>IF($D65="m",VLOOKUP(S65,AgeStdHMS!$A:$L,7,FALSE),VLOOKUP(S65,'AgeStdHMS W'!$A:$L,7,FALSE))</f>
        <v>2.1979166666666668E-2</v>
      </c>
      <c r="U65" s="66">
        <f t="shared" si="5"/>
        <v>42</v>
      </c>
      <c r="V65" s="31">
        <f>IF($D65="m",VLOOKUP(U65,AgeStdHMS!$A:$L,7,FALSE),VLOOKUP(U65,'AgeStdHMS W'!$A:$L,7,FALSE))</f>
        <v>2.1979166666666668E-2</v>
      </c>
      <c r="W65" s="66">
        <f t="shared" si="6"/>
        <v>42</v>
      </c>
      <c r="X65" s="31">
        <f>IF($D65="m",VLOOKUP(W65,AgeStdHMS!$A:$L,7,FALSE),VLOOKUP(W65,'AgeStdHMS W'!$A:$L,7,FALSE))</f>
        <v>2.1979166666666668E-2</v>
      </c>
      <c r="Y65" s="66">
        <f t="shared" si="7"/>
        <v>42</v>
      </c>
      <c r="Z65" s="31">
        <f>IF($D65="m",VLOOKUP(Y65,AgeStdHMS!$A:$L,7,FALSE),VLOOKUP(Y65,'AgeStdHMS W'!$A:$L,7,FALSE))</f>
        <v>2.1979166666666668E-2</v>
      </c>
      <c r="AA65" s="66">
        <f t="shared" si="8"/>
        <v>42</v>
      </c>
      <c r="AB65" s="31">
        <f>IF($D65="m",VLOOKUP(AA65,AgeStdHMS!$A:$L,7,FALSE),VLOOKUP(AA65,'AgeStdHMS W'!$A:$L,7,FALSE))</f>
        <v>2.1979166666666668E-2</v>
      </c>
      <c r="AC65" s="66">
        <f t="shared" si="9"/>
        <v>42</v>
      </c>
      <c r="AD65" s="31">
        <f>IF($D65="m",VLOOKUP(AC65,AgeStdHMS!$A:$L,7,FALSE),VLOOKUP(AC65,'AgeStdHMS W'!$A:$L,7,FALSE))</f>
        <v>2.1979166666666668E-2</v>
      </c>
    </row>
    <row r="66" spans="1:30" x14ac:dyDescent="0.2">
      <c r="A66" s="60" t="s">
        <v>231</v>
      </c>
      <c r="B66" s="60" t="s">
        <v>687</v>
      </c>
      <c r="C66" s="60" t="str">
        <f t="shared" si="1"/>
        <v>George Darley</v>
      </c>
      <c r="D66" s="70" t="s">
        <v>873</v>
      </c>
      <c r="E66" s="63">
        <v>24387</v>
      </c>
      <c r="F66" s="60" t="s">
        <v>688</v>
      </c>
      <c r="G66" s="66">
        <f t="shared" si="11"/>
        <v>49</v>
      </c>
      <c r="H66" s="31">
        <f>IF(D66="m",VLOOKUP(G66,AgeStdHMS!$A:$L,10,FALSE),VLOOKUP(G66,'AgeStdHMS W'!A:L,10,FALSE))</f>
        <v>3.3900462962962966E-2</v>
      </c>
      <c r="I66" s="66">
        <f t="shared" si="2"/>
        <v>49</v>
      </c>
      <c r="J66" s="31">
        <f>IF($D66="m",VLOOKUP(I66,AgeStdHMS!$A:$L,12,FALSE),VLOOKUP(I66,'AgeStdHMS W'!$A:$L,12,FALSE))</f>
        <v>4.4849537037037035E-2</v>
      </c>
      <c r="K66" s="66">
        <f t="shared" si="3"/>
        <v>49</v>
      </c>
      <c r="L66" s="31">
        <f>IF($D66="m",VLOOKUP(K66,AgeStdHMS!$A:$L,12,FALSE),VLOOKUP(K66,'AgeStdHMS W'!$A:$L,12,FALSE))</f>
        <v>4.4849537037037035E-2</v>
      </c>
      <c r="M66" s="66">
        <f t="shared" si="4"/>
        <v>49</v>
      </c>
      <c r="N66" s="31">
        <f>IF($D66="m",VLOOKUP(M66,AgeStdHMS!$A:$L,2,FALSE),VLOOKUP(M66,'AgeStdHMS W'!$A:$L,2,FALSE))</f>
        <v>1.0162037037037037E-2</v>
      </c>
      <c r="O66" s="66">
        <f t="shared" si="5"/>
        <v>49</v>
      </c>
      <c r="P66" s="31">
        <f>IF($D66="m",VLOOKUP(O66,AgeStdHMS!$A:$L,7,FALSE),VLOOKUP(O66,'AgeStdHMS W'!$A:$L,7,FALSE))</f>
        <v>2.0682870370370369E-2</v>
      </c>
      <c r="Q66" s="66">
        <f t="shared" si="5"/>
        <v>49</v>
      </c>
      <c r="R66" s="31">
        <f>IF($D66="m",VLOOKUP(Q66,AgeStdHMS!$A:$L,7,FALSE),VLOOKUP(Q66,'AgeStdHMS W'!$A:$L,7,FALSE))</f>
        <v>2.0682870370370369E-2</v>
      </c>
      <c r="S66" s="66">
        <f t="shared" si="5"/>
        <v>49</v>
      </c>
      <c r="T66" s="31">
        <f>IF($D66="m",VLOOKUP(S66,AgeStdHMS!$A:$L,7,FALSE),VLOOKUP(S66,'AgeStdHMS W'!$A:$L,7,FALSE))</f>
        <v>2.0682870370370369E-2</v>
      </c>
      <c r="U66" s="66">
        <f t="shared" si="5"/>
        <v>49</v>
      </c>
      <c r="V66" s="31">
        <f>IF($D66="m",VLOOKUP(U66,AgeStdHMS!$A:$L,7,FALSE),VLOOKUP(U66,'AgeStdHMS W'!$A:$L,7,FALSE))</f>
        <v>2.0682870370370369E-2</v>
      </c>
      <c r="W66" s="66">
        <f t="shared" si="6"/>
        <v>49</v>
      </c>
      <c r="X66" s="31">
        <f>IF($D66="m",VLOOKUP(W66,AgeStdHMS!$A:$L,7,FALSE),VLOOKUP(W66,'AgeStdHMS W'!$A:$L,7,FALSE))</f>
        <v>2.0682870370370369E-2</v>
      </c>
      <c r="Y66" s="66">
        <f t="shared" si="7"/>
        <v>49</v>
      </c>
      <c r="Z66" s="31">
        <f>IF($D66="m",VLOOKUP(Y66,AgeStdHMS!$A:$L,7,FALSE),VLOOKUP(Y66,'AgeStdHMS W'!$A:$L,7,FALSE))</f>
        <v>2.0682870370370369E-2</v>
      </c>
      <c r="AA66" s="66">
        <f t="shared" si="8"/>
        <v>49</v>
      </c>
      <c r="AB66" s="31">
        <f>IF($D66="m",VLOOKUP(AA66,AgeStdHMS!$A:$L,7,FALSE),VLOOKUP(AA66,'AgeStdHMS W'!$A:$L,7,FALSE))</f>
        <v>2.0682870370370369E-2</v>
      </c>
      <c r="AC66" s="66">
        <f t="shared" si="9"/>
        <v>49</v>
      </c>
      <c r="AD66" s="31">
        <f>IF($D66="m",VLOOKUP(AC66,AgeStdHMS!$A:$L,7,FALSE),VLOOKUP(AC66,'AgeStdHMS W'!$A:$L,7,FALSE))</f>
        <v>2.0682870370370369E-2</v>
      </c>
    </row>
    <row r="67" spans="1:30" x14ac:dyDescent="0.2">
      <c r="A67" s="60" t="s">
        <v>314</v>
      </c>
      <c r="B67" s="60" t="s">
        <v>687</v>
      </c>
      <c r="C67" s="60" t="str">
        <f t="shared" si="1"/>
        <v>Louise Darley</v>
      </c>
      <c r="D67" s="70" t="s">
        <v>873</v>
      </c>
      <c r="E67" s="63">
        <v>24394</v>
      </c>
      <c r="F67" s="60" t="s">
        <v>686</v>
      </c>
      <c r="G67" s="66">
        <f t="shared" si="11"/>
        <v>49</v>
      </c>
      <c r="H67" s="31">
        <f>IF(D67="m",VLOOKUP(G67,AgeStdHMS!$A:$L,10,FALSE),VLOOKUP(G67,'AgeStdHMS W'!A:L,10,FALSE))</f>
        <v>3.3900462962962966E-2</v>
      </c>
      <c r="I67" s="66">
        <f t="shared" si="2"/>
        <v>49</v>
      </c>
      <c r="J67" s="31">
        <f>IF($D67="m",VLOOKUP(I67,AgeStdHMS!$A:$L,12,FALSE),VLOOKUP(I67,'AgeStdHMS W'!$A:$L,12,FALSE))</f>
        <v>4.4849537037037035E-2</v>
      </c>
      <c r="K67" s="66">
        <f t="shared" si="3"/>
        <v>49</v>
      </c>
      <c r="L67" s="31">
        <f>IF($D67="m",VLOOKUP(K67,AgeStdHMS!$A:$L,12,FALSE),VLOOKUP(K67,'AgeStdHMS W'!$A:$L,12,FALSE))</f>
        <v>4.4849537037037035E-2</v>
      </c>
      <c r="M67" s="66">
        <f t="shared" si="4"/>
        <v>49</v>
      </c>
      <c r="N67" s="31">
        <f>IF($D67="m",VLOOKUP(M67,AgeStdHMS!$A:$L,2,FALSE),VLOOKUP(M67,'AgeStdHMS W'!$A:$L,2,FALSE))</f>
        <v>1.0162037037037037E-2</v>
      </c>
      <c r="O67" s="66">
        <f t="shared" si="5"/>
        <v>49</v>
      </c>
      <c r="P67" s="31">
        <f>IF($D67="m",VLOOKUP(O67,AgeStdHMS!$A:$L,7,FALSE),VLOOKUP(O67,'AgeStdHMS W'!$A:$L,7,FALSE))</f>
        <v>2.0682870370370369E-2</v>
      </c>
      <c r="Q67" s="66">
        <f t="shared" si="5"/>
        <v>49</v>
      </c>
      <c r="R67" s="31">
        <f>IF($D67="m",VLOOKUP(Q67,AgeStdHMS!$A:$L,7,FALSE),VLOOKUP(Q67,'AgeStdHMS W'!$A:$L,7,FALSE))</f>
        <v>2.0682870370370369E-2</v>
      </c>
      <c r="S67" s="66">
        <f t="shared" si="5"/>
        <v>49</v>
      </c>
      <c r="T67" s="31">
        <f>IF($D67="m",VLOOKUP(S67,AgeStdHMS!$A:$L,7,FALSE),VLOOKUP(S67,'AgeStdHMS W'!$A:$L,7,FALSE))</f>
        <v>2.0682870370370369E-2</v>
      </c>
      <c r="U67" s="66">
        <f t="shared" ref="U67" si="12">INT((U$1-$E67)/365.25)</f>
        <v>49</v>
      </c>
      <c r="V67" s="31">
        <f>IF($D67="m",VLOOKUP(U67,AgeStdHMS!$A:$L,7,FALSE),VLOOKUP(U67,'AgeStdHMS W'!$A:$L,7,FALSE))</f>
        <v>2.0682870370370369E-2</v>
      </c>
      <c r="W67" s="66">
        <f t="shared" si="6"/>
        <v>49</v>
      </c>
      <c r="X67" s="31">
        <f>IF($D67="m",VLOOKUP(W67,AgeStdHMS!$A:$L,7,FALSE),VLOOKUP(W67,'AgeStdHMS W'!$A:$L,7,FALSE))</f>
        <v>2.0682870370370369E-2</v>
      </c>
      <c r="Y67" s="66">
        <f t="shared" si="7"/>
        <v>49</v>
      </c>
      <c r="Z67" s="31">
        <f>IF($D67="m",VLOOKUP(Y67,AgeStdHMS!$A:$L,7,FALSE),VLOOKUP(Y67,'AgeStdHMS W'!$A:$L,7,FALSE))</f>
        <v>2.0682870370370369E-2</v>
      </c>
      <c r="AA67" s="66">
        <f t="shared" si="8"/>
        <v>49</v>
      </c>
      <c r="AB67" s="31">
        <f>IF($D67="m",VLOOKUP(AA67,AgeStdHMS!$A:$L,7,FALSE),VLOOKUP(AA67,'AgeStdHMS W'!$A:$L,7,FALSE))</f>
        <v>2.0682870370370369E-2</v>
      </c>
      <c r="AC67" s="66">
        <f t="shared" si="9"/>
        <v>49</v>
      </c>
      <c r="AD67" s="31">
        <f>IF($D67="m",VLOOKUP(AC67,AgeStdHMS!$A:$L,7,FALSE),VLOOKUP(AC67,'AgeStdHMS W'!$A:$L,7,FALSE))</f>
        <v>2.0682870370370369E-2</v>
      </c>
    </row>
    <row r="68" spans="1:30" x14ac:dyDescent="0.2">
      <c r="A68" s="70" t="s">
        <v>321</v>
      </c>
      <c r="B68" s="70" t="s">
        <v>687</v>
      </c>
      <c r="C68" s="60" t="str">
        <f t="shared" si="1"/>
        <v>Richard Darley</v>
      </c>
      <c r="D68" s="70" t="s">
        <v>874</v>
      </c>
      <c r="E68" s="63">
        <v>24387</v>
      </c>
      <c r="F68" s="60"/>
      <c r="G68" s="66">
        <f t="shared" si="11"/>
        <v>49</v>
      </c>
      <c r="H68" s="31">
        <f>IF(D68="m",VLOOKUP(G68,AgeStdHMS!$A:$L,10,FALSE),VLOOKUP(G68,'AgeStdHMS W'!A:L,10,FALSE))</f>
        <v>3.8518518518518521E-2</v>
      </c>
      <c r="I68" s="66">
        <f t="shared" si="2"/>
        <v>49</v>
      </c>
      <c r="J68" s="31">
        <f>IF($D68="m",VLOOKUP(I68,AgeStdHMS!$A:$L,12,FALSE),VLOOKUP(I68,'AgeStdHMS W'!$A:$L,12,FALSE))</f>
        <v>5.0879629629629629E-2</v>
      </c>
      <c r="K68" s="66">
        <f t="shared" ref="K68:K131" si="13">INT((K$1-$E68)/365.25)</f>
        <v>49</v>
      </c>
      <c r="L68" s="31">
        <f>IF($D68="m",VLOOKUP(K68,AgeStdHMS!$A:$L,12,FALSE),VLOOKUP(K68,'AgeStdHMS W'!$A:$L,12,FALSE))</f>
        <v>5.0879629629629629E-2</v>
      </c>
      <c r="M68" s="66">
        <f t="shared" ref="M68:M131" si="14">INT((M$1-$E68)/365.25)</f>
        <v>49</v>
      </c>
      <c r="N68" s="31">
        <f>IF($D68="m",VLOOKUP(M68,AgeStdHMS!$A:$L,2,FALSE),VLOOKUP(M68,'AgeStdHMS W'!$A:$L,2,FALSE))</f>
        <v>1.1354166666666667E-2</v>
      </c>
      <c r="O68" s="66">
        <f t="shared" ref="O68:U131" si="15">INT((O$1-$E68)/365.25)</f>
        <v>49</v>
      </c>
      <c r="P68" s="31">
        <f>IF($D68="m",VLOOKUP(O68,AgeStdHMS!$A:$L,7,FALSE),VLOOKUP(O68,'AgeStdHMS W'!$A:$L,7,FALSE))</f>
        <v>2.3518518518518518E-2</v>
      </c>
      <c r="Q68" s="66">
        <f t="shared" si="15"/>
        <v>49</v>
      </c>
      <c r="R68" s="31">
        <f>IF($D68="m",VLOOKUP(Q68,AgeStdHMS!$A:$L,7,FALSE),VLOOKUP(Q68,'AgeStdHMS W'!$A:$L,7,FALSE))</f>
        <v>2.3518518518518518E-2</v>
      </c>
      <c r="S68" s="66">
        <f t="shared" si="15"/>
        <v>49</v>
      </c>
      <c r="T68" s="31">
        <f>IF($D68="m",VLOOKUP(S68,AgeStdHMS!$A:$L,7,FALSE),VLOOKUP(S68,'AgeStdHMS W'!$A:$L,7,FALSE))</f>
        <v>2.3518518518518518E-2</v>
      </c>
      <c r="U68" s="66">
        <f t="shared" si="15"/>
        <v>49</v>
      </c>
      <c r="V68" s="31">
        <f>IF($D68="m",VLOOKUP(U68,AgeStdHMS!$A:$L,7,FALSE),VLOOKUP(U68,'AgeStdHMS W'!$A:$L,7,FALSE))</f>
        <v>2.3518518518518518E-2</v>
      </c>
      <c r="W68" s="66">
        <f t="shared" ref="W68:W131" si="16">INT((W$1-$E68)/365.25)</f>
        <v>49</v>
      </c>
      <c r="X68" s="31">
        <f>IF($D68="m",VLOOKUP(W68,AgeStdHMS!$A:$L,7,FALSE),VLOOKUP(W68,'AgeStdHMS W'!$A:$L,7,FALSE))</f>
        <v>2.3518518518518518E-2</v>
      </c>
      <c r="Y68" s="66">
        <f t="shared" ref="Y68:Y131" si="17">INT((Y$1-$E68)/365.25)</f>
        <v>49</v>
      </c>
      <c r="Z68" s="31">
        <f>IF($D68="m",VLOOKUP(Y68,AgeStdHMS!$A:$L,7,FALSE),VLOOKUP(Y68,'AgeStdHMS W'!$A:$L,7,FALSE))</f>
        <v>2.3518518518518518E-2</v>
      </c>
      <c r="AA68" s="66">
        <f t="shared" ref="AA68:AA131" si="18">INT((AA$1-$E68)/365.25)</f>
        <v>49</v>
      </c>
      <c r="AB68" s="31">
        <f>IF($D68="m",VLOOKUP(AA68,AgeStdHMS!$A:$L,7,FALSE),VLOOKUP(AA68,'AgeStdHMS W'!$A:$L,7,FALSE))</f>
        <v>2.3518518518518518E-2</v>
      </c>
      <c r="AC68" s="66">
        <f t="shared" ref="AC68:AC131" si="19">INT((AC$1-$E68)/365.25)</f>
        <v>49</v>
      </c>
      <c r="AD68" s="31">
        <f>IF($D68="m",VLOOKUP(AC68,AgeStdHMS!$A:$L,7,FALSE),VLOOKUP(AC68,'AgeStdHMS W'!$A:$L,7,FALSE))</f>
        <v>2.3518518518518518E-2</v>
      </c>
    </row>
    <row r="69" spans="1:30" x14ac:dyDescent="0.2">
      <c r="A69" s="60" t="s">
        <v>280</v>
      </c>
      <c r="B69" s="70" t="s">
        <v>860</v>
      </c>
      <c r="C69" s="60" t="str">
        <f t="shared" ref="C69:C133" si="20">CONCATENATE(A69," ",B69)</f>
        <v>John Davis S</v>
      </c>
      <c r="D69" s="70" t="s">
        <v>873</v>
      </c>
      <c r="E69" s="63">
        <v>19341</v>
      </c>
      <c r="F69" s="60" t="s">
        <v>685</v>
      </c>
      <c r="G69" s="66">
        <f t="shared" si="11"/>
        <v>63</v>
      </c>
      <c r="H69" s="31">
        <f>IF(D69="m",VLOOKUP(G69,AgeStdHMS!$A:$L,10,FALSE),VLOOKUP(G69,'AgeStdHMS W'!A:L,10,FALSE))</f>
        <v>3.8495370370370367E-2</v>
      </c>
      <c r="I69" s="66">
        <f t="shared" ref="I69:I132" si="21">INT((I$1-$E69)/365.25)</f>
        <v>63</v>
      </c>
      <c r="J69" s="31">
        <f>IF($D69="m",VLOOKUP(I69,AgeStdHMS!$A:$L,12,FALSE),VLOOKUP(I69,'AgeStdHMS W'!$A:$L,12,FALSE))</f>
        <v>5.0995370370370371E-2</v>
      </c>
      <c r="K69" s="66">
        <f t="shared" si="13"/>
        <v>63</v>
      </c>
      <c r="L69" s="31">
        <f>IF($D69="m",VLOOKUP(K69,AgeStdHMS!$A:$L,12,FALSE),VLOOKUP(K69,'AgeStdHMS W'!$A:$L,12,FALSE))</f>
        <v>5.0995370370370371E-2</v>
      </c>
      <c r="M69" s="66">
        <f t="shared" si="14"/>
        <v>63</v>
      </c>
      <c r="N69" s="31">
        <f>IF($D69="m",VLOOKUP(M69,AgeStdHMS!$A:$L,2,FALSE),VLOOKUP(M69,'AgeStdHMS W'!$A:$L,2,FALSE))</f>
        <v>1.136574074074074E-2</v>
      </c>
      <c r="O69" s="66">
        <f t="shared" si="15"/>
        <v>63</v>
      </c>
      <c r="P69" s="31">
        <f>IF($D69="m",VLOOKUP(O69,AgeStdHMS!$A:$L,7,FALSE),VLOOKUP(O69,'AgeStdHMS W'!$A:$L,7,FALSE))</f>
        <v>2.3425925925925926E-2</v>
      </c>
      <c r="Q69" s="66">
        <f t="shared" si="15"/>
        <v>63</v>
      </c>
      <c r="R69" s="31">
        <f>IF($D69="m",VLOOKUP(Q69,AgeStdHMS!$A:$L,7,FALSE),VLOOKUP(Q69,'AgeStdHMS W'!$A:$L,7,FALSE))</f>
        <v>2.3425925925925926E-2</v>
      </c>
      <c r="S69" s="66">
        <f t="shared" si="15"/>
        <v>63</v>
      </c>
      <c r="T69" s="31">
        <f>IF($D69="m",VLOOKUP(S69,AgeStdHMS!$A:$L,7,FALSE),VLOOKUP(S69,'AgeStdHMS W'!$A:$L,7,FALSE))</f>
        <v>2.3425925925925926E-2</v>
      </c>
      <c r="U69" s="66">
        <f t="shared" si="15"/>
        <v>63</v>
      </c>
      <c r="V69" s="31">
        <f>IF($D69="m",VLOOKUP(U69,AgeStdHMS!$A:$L,7,FALSE),VLOOKUP(U69,'AgeStdHMS W'!$A:$L,7,FALSE))</f>
        <v>2.3425925925925926E-2</v>
      </c>
      <c r="W69" s="66">
        <f t="shared" si="16"/>
        <v>63</v>
      </c>
      <c r="X69" s="31">
        <f>IF($D69="m",VLOOKUP(W69,AgeStdHMS!$A:$L,7,FALSE),VLOOKUP(W69,'AgeStdHMS W'!$A:$L,7,FALSE))</f>
        <v>2.3425925925925926E-2</v>
      </c>
      <c r="Y69" s="66">
        <f t="shared" si="17"/>
        <v>63</v>
      </c>
      <c r="Z69" s="31">
        <f>IF($D69="m",VLOOKUP(Y69,AgeStdHMS!$A:$L,7,FALSE),VLOOKUP(Y69,'AgeStdHMS W'!$A:$L,7,FALSE))</f>
        <v>2.3425925925925926E-2</v>
      </c>
      <c r="AA69" s="66">
        <f t="shared" si="18"/>
        <v>63</v>
      </c>
      <c r="AB69" s="31">
        <f>IF($D69="m",VLOOKUP(AA69,AgeStdHMS!$A:$L,7,FALSE),VLOOKUP(AA69,'AgeStdHMS W'!$A:$L,7,FALSE))</f>
        <v>2.3425925925925926E-2</v>
      </c>
      <c r="AC69" s="66">
        <f t="shared" si="19"/>
        <v>63</v>
      </c>
      <c r="AD69" s="31">
        <f>IF($D69="m",VLOOKUP(AC69,AgeStdHMS!$A:$L,7,FALSE),VLOOKUP(AC69,'AgeStdHMS W'!$A:$L,7,FALSE))</f>
        <v>2.3425925925925926E-2</v>
      </c>
    </row>
    <row r="70" spans="1:30" x14ac:dyDescent="0.2">
      <c r="A70" s="60" t="s">
        <v>280</v>
      </c>
      <c r="B70" s="70" t="s">
        <v>859</v>
      </c>
      <c r="C70" s="60" t="str">
        <f t="shared" si="20"/>
        <v>John Davis T</v>
      </c>
      <c r="D70" s="70" t="s">
        <v>873</v>
      </c>
      <c r="E70" s="63">
        <v>23912</v>
      </c>
      <c r="F70" s="60" t="s">
        <v>684</v>
      </c>
      <c r="G70" s="66">
        <f t="shared" si="11"/>
        <v>50</v>
      </c>
      <c r="H70" s="31">
        <f>IF(D70="m",VLOOKUP(G70,AgeStdHMS!$A:$L,10,FALSE),VLOOKUP(G70,'AgeStdHMS W'!A:L,10,FALSE))</f>
        <v>3.4201388888888892E-2</v>
      </c>
      <c r="I70" s="66">
        <f t="shared" si="21"/>
        <v>50</v>
      </c>
      <c r="J70" s="31">
        <f>IF($D70="m",VLOOKUP(I70,AgeStdHMS!$A:$L,12,FALSE),VLOOKUP(I70,'AgeStdHMS W'!$A:$L,12,FALSE))</f>
        <v>4.5243055555555557E-2</v>
      </c>
      <c r="K70" s="66">
        <f t="shared" si="13"/>
        <v>50</v>
      </c>
      <c r="L70" s="31">
        <f>IF($D70="m",VLOOKUP(K70,AgeStdHMS!$A:$L,12,FALSE),VLOOKUP(K70,'AgeStdHMS W'!$A:$L,12,FALSE))</f>
        <v>4.5243055555555557E-2</v>
      </c>
      <c r="M70" s="66">
        <f t="shared" si="14"/>
        <v>50</v>
      </c>
      <c r="N70" s="31">
        <f>IF($D70="m",VLOOKUP(M70,AgeStdHMS!$A:$L,2,FALSE),VLOOKUP(M70,'AgeStdHMS W'!$A:$L,2,FALSE))</f>
        <v>1.0243055555555556E-2</v>
      </c>
      <c r="O70" s="66">
        <f t="shared" si="15"/>
        <v>50</v>
      </c>
      <c r="P70" s="31">
        <f>IF($D70="m",VLOOKUP(O70,AgeStdHMS!$A:$L,7,FALSE),VLOOKUP(O70,'AgeStdHMS W'!$A:$L,7,FALSE))</f>
        <v>2.0868055555555556E-2</v>
      </c>
      <c r="Q70" s="66">
        <f t="shared" si="15"/>
        <v>50</v>
      </c>
      <c r="R70" s="31">
        <f>IF($D70="m",VLOOKUP(Q70,AgeStdHMS!$A:$L,7,FALSE),VLOOKUP(Q70,'AgeStdHMS W'!$A:$L,7,FALSE))</f>
        <v>2.0868055555555556E-2</v>
      </c>
      <c r="S70" s="66">
        <f t="shared" si="15"/>
        <v>51</v>
      </c>
      <c r="T70" s="31">
        <f>IF($D70="m",VLOOKUP(S70,AgeStdHMS!$A:$L,7,FALSE),VLOOKUP(S70,'AgeStdHMS W'!$A:$L,7,FALSE))</f>
        <v>2.1041666666666667E-2</v>
      </c>
      <c r="U70" s="66">
        <f t="shared" si="15"/>
        <v>51</v>
      </c>
      <c r="V70" s="31">
        <f>IF($D70="m",VLOOKUP(U70,AgeStdHMS!$A:$L,7,FALSE),VLOOKUP(U70,'AgeStdHMS W'!$A:$L,7,FALSE))</f>
        <v>2.1041666666666667E-2</v>
      </c>
      <c r="W70" s="66">
        <f t="shared" si="16"/>
        <v>50</v>
      </c>
      <c r="X70" s="31">
        <f>IF($D70="m",VLOOKUP(W70,AgeStdHMS!$A:$L,7,FALSE),VLOOKUP(W70,'AgeStdHMS W'!$A:$L,7,FALSE))</f>
        <v>2.0868055555555556E-2</v>
      </c>
      <c r="Y70" s="66">
        <f t="shared" si="17"/>
        <v>50</v>
      </c>
      <c r="Z70" s="31">
        <f>IF($D70="m",VLOOKUP(Y70,AgeStdHMS!$A:$L,7,FALSE),VLOOKUP(Y70,'AgeStdHMS W'!$A:$L,7,FALSE))</f>
        <v>2.0868055555555556E-2</v>
      </c>
      <c r="AA70" s="66">
        <f t="shared" si="18"/>
        <v>50</v>
      </c>
      <c r="AB70" s="31">
        <f>IF($D70="m",VLOOKUP(AA70,AgeStdHMS!$A:$L,7,FALSE),VLOOKUP(AA70,'AgeStdHMS W'!$A:$L,7,FALSE))</f>
        <v>2.0868055555555556E-2</v>
      </c>
      <c r="AC70" s="66">
        <f t="shared" si="19"/>
        <v>50</v>
      </c>
      <c r="AD70" s="31">
        <f>IF($D70="m",VLOOKUP(AC70,AgeStdHMS!$A:$L,7,FALSE),VLOOKUP(AC70,'AgeStdHMS W'!$A:$L,7,FALSE))</f>
        <v>2.0868055555555556E-2</v>
      </c>
    </row>
    <row r="71" spans="1:30" x14ac:dyDescent="0.2">
      <c r="A71" s="60" t="s">
        <v>683</v>
      </c>
      <c r="B71" s="60" t="s">
        <v>682</v>
      </c>
      <c r="C71" s="60" t="str">
        <f t="shared" si="20"/>
        <v>Jim Davis</v>
      </c>
      <c r="D71" s="70" t="s">
        <v>873</v>
      </c>
      <c r="E71" s="63">
        <v>17622</v>
      </c>
      <c r="F71" s="60" t="s">
        <v>681</v>
      </c>
      <c r="G71" s="66">
        <f t="shared" si="11"/>
        <v>67</v>
      </c>
      <c r="H71" s="31">
        <f>IF(D71="m",VLOOKUP(G71,AgeStdHMS!$A:$L,10,FALSE),VLOOKUP(G71,'AgeStdHMS W'!A:L,10,FALSE))</f>
        <v>4.0046296296296295E-2</v>
      </c>
      <c r="I71" s="66">
        <f t="shared" si="21"/>
        <v>67</v>
      </c>
      <c r="J71" s="31">
        <f>IF($D71="m",VLOOKUP(I71,AgeStdHMS!$A:$L,12,FALSE),VLOOKUP(I71,'AgeStdHMS W'!$A:$L,12,FALSE))</f>
        <v>5.3078703703703704E-2</v>
      </c>
      <c r="K71" s="66">
        <f t="shared" si="13"/>
        <v>67</v>
      </c>
      <c r="L71" s="31">
        <f>IF($D71="m",VLOOKUP(K71,AgeStdHMS!$A:$L,12,FALSE),VLOOKUP(K71,'AgeStdHMS W'!$A:$L,12,FALSE))</f>
        <v>5.3078703703703704E-2</v>
      </c>
      <c r="M71" s="66">
        <f t="shared" si="14"/>
        <v>68</v>
      </c>
      <c r="N71" s="31">
        <f>IF($D71="m",VLOOKUP(M71,AgeStdHMS!$A:$L,2,FALSE),VLOOKUP(M71,'AgeStdHMS W'!$A:$L,2,FALSE))</f>
        <v>1.1875E-2</v>
      </c>
      <c r="O71" s="66">
        <f t="shared" si="15"/>
        <v>68</v>
      </c>
      <c r="P71" s="31">
        <f>IF($D71="m",VLOOKUP(O71,AgeStdHMS!$A:$L,7,FALSE),VLOOKUP(O71,'AgeStdHMS W'!$A:$L,7,FALSE))</f>
        <v>2.4583333333333332E-2</v>
      </c>
      <c r="Q71" s="66">
        <f t="shared" si="15"/>
        <v>68</v>
      </c>
      <c r="R71" s="31">
        <f>IF($D71="m",VLOOKUP(Q71,AgeStdHMS!$A:$L,7,FALSE),VLOOKUP(Q71,'AgeStdHMS W'!$A:$L,7,FALSE))</f>
        <v>2.4583333333333332E-2</v>
      </c>
      <c r="S71" s="66">
        <f t="shared" si="15"/>
        <v>68</v>
      </c>
      <c r="T71" s="31">
        <f>IF($D71="m",VLOOKUP(S71,AgeStdHMS!$A:$L,7,FALSE),VLOOKUP(S71,'AgeStdHMS W'!$A:$L,7,FALSE))</f>
        <v>2.4583333333333332E-2</v>
      </c>
      <c r="U71" s="66">
        <f t="shared" si="15"/>
        <v>68</v>
      </c>
      <c r="V71" s="31">
        <f>IF($D71="m",VLOOKUP(U71,AgeStdHMS!$A:$L,7,FALSE),VLOOKUP(U71,'AgeStdHMS W'!$A:$L,7,FALSE))</f>
        <v>2.4583333333333332E-2</v>
      </c>
      <c r="W71" s="66">
        <f t="shared" si="16"/>
        <v>68</v>
      </c>
      <c r="X71" s="31">
        <f>IF($D71="m",VLOOKUP(W71,AgeStdHMS!$A:$L,7,FALSE),VLOOKUP(W71,'AgeStdHMS W'!$A:$L,7,FALSE))</f>
        <v>2.4583333333333332E-2</v>
      </c>
      <c r="Y71" s="66">
        <f t="shared" si="17"/>
        <v>68</v>
      </c>
      <c r="Z71" s="31">
        <f>IF($D71="m",VLOOKUP(Y71,AgeStdHMS!$A:$L,7,FALSE),VLOOKUP(Y71,'AgeStdHMS W'!$A:$L,7,FALSE))</f>
        <v>2.4583333333333332E-2</v>
      </c>
      <c r="AA71" s="66">
        <f t="shared" si="18"/>
        <v>68</v>
      </c>
      <c r="AB71" s="31">
        <f>IF($D71="m",VLOOKUP(AA71,AgeStdHMS!$A:$L,7,FALSE),VLOOKUP(AA71,'AgeStdHMS W'!$A:$L,7,FALSE))</f>
        <v>2.4583333333333332E-2</v>
      </c>
      <c r="AC71" s="66">
        <f t="shared" si="19"/>
        <v>68</v>
      </c>
      <c r="AD71" s="31">
        <f>IF($D71="m",VLOOKUP(AC71,AgeStdHMS!$A:$L,7,FALSE),VLOOKUP(AC71,'AgeStdHMS W'!$A:$L,7,FALSE))</f>
        <v>2.4583333333333332E-2</v>
      </c>
    </row>
    <row r="72" spans="1:30" x14ac:dyDescent="0.2">
      <c r="A72" s="60" t="s">
        <v>680</v>
      </c>
      <c r="B72" s="60" t="s">
        <v>679</v>
      </c>
      <c r="C72" s="60" t="str">
        <f t="shared" si="20"/>
        <v>Lientjie de Villiers</v>
      </c>
      <c r="D72" s="70" t="s">
        <v>874</v>
      </c>
      <c r="E72" s="63">
        <v>31407</v>
      </c>
      <c r="F72" s="60" t="s">
        <v>678</v>
      </c>
      <c r="G72" s="66">
        <f t="shared" si="11"/>
        <v>30</v>
      </c>
      <c r="H72" s="31">
        <f>IF(D72="m",VLOOKUP(G72,AgeStdHMS!$A:$L,10,FALSE),VLOOKUP(G72,'AgeStdHMS W'!A:L,10,FALSE))</f>
        <v>3.4282407407407407E-2</v>
      </c>
      <c r="I72" s="66">
        <f t="shared" si="21"/>
        <v>30</v>
      </c>
      <c r="J72" s="31">
        <f>IF($D72="m",VLOOKUP(I72,AgeStdHMS!$A:$L,12,FALSE),VLOOKUP(I72,'AgeStdHMS W'!$A:$L,12,FALSE))</f>
        <v>4.5289351851851851E-2</v>
      </c>
      <c r="K72" s="66">
        <f t="shared" si="13"/>
        <v>30</v>
      </c>
      <c r="L72" s="31">
        <f>IF($D72="m",VLOOKUP(K72,AgeStdHMS!$A:$L,12,FALSE),VLOOKUP(K72,'AgeStdHMS W'!$A:$L,12,FALSE))</f>
        <v>4.5289351851851851E-2</v>
      </c>
      <c r="M72" s="66">
        <f t="shared" si="14"/>
        <v>30</v>
      </c>
      <c r="N72" s="31">
        <f>IF($D72="m",VLOOKUP(M72,AgeStdHMS!$A:$L,2,FALSE),VLOOKUP(M72,'AgeStdHMS W'!$A:$L,2,FALSE))</f>
        <v>1.0254629629629629E-2</v>
      </c>
      <c r="O72" s="66">
        <f t="shared" si="15"/>
        <v>30</v>
      </c>
      <c r="P72" s="31">
        <f>IF($D72="m",VLOOKUP(O72,AgeStdHMS!$A:$L,7,FALSE),VLOOKUP(O72,'AgeStdHMS W'!$A:$L,7,FALSE))</f>
        <v>2.1064814814814814E-2</v>
      </c>
      <c r="Q72" s="66">
        <f t="shared" si="15"/>
        <v>30</v>
      </c>
      <c r="R72" s="31">
        <f>IF($D72="m",VLOOKUP(Q72,AgeStdHMS!$A:$L,7,FALSE),VLOOKUP(Q72,'AgeStdHMS W'!$A:$L,7,FALSE))</f>
        <v>2.1064814814814814E-2</v>
      </c>
      <c r="S72" s="66">
        <f t="shared" si="15"/>
        <v>30</v>
      </c>
      <c r="T72" s="31">
        <f>IF($D72="m",VLOOKUP(S72,AgeStdHMS!$A:$L,7,FALSE),VLOOKUP(S72,'AgeStdHMS W'!$A:$L,7,FALSE))</f>
        <v>2.1064814814814814E-2</v>
      </c>
      <c r="U72" s="66">
        <f t="shared" si="15"/>
        <v>30</v>
      </c>
      <c r="V72" s="31">
        <f>IF($D72="m",VLOOKUP(U72,AgeStdHMS!$A:$L,7,FALSE),VLOOKUP(U72,'AgeStdHMS W'!$A:$L,7,FALSE))</f>
        <v>2.1064814814814814E-2</v>
      </c>
      <c r="W72" s="66">
        <f t="shared" si="16"/>
        <v>30</v>
      </c>
      <c r="X72" s="31">
        <f>IF($D72="m",VLOOKUP(W72,AgeStdHMS!$A:$L,7,FALSE),VLOOKUP(W72,'AgeStdHMS W'!$A:$L,7,FALSE))</f>
        <v>2.1064814814814814E-2</v>
      </c>
      <c r="Y72" s="66">
        <f t="shared" si="17"/>
        <v>30</v>
      </c>
      <c r="Z72" s="31">
        <f>IF($D72="m",VLOOKUP(Y72,AgeStdHMS!$A:$L,7,FALSE),VLOOKUP(Y72,'AgeStdHMS W'!$A:$L,7,FALSE))</f>
        <v>2.1064814814814814E-2</v>
      </c>
      <c r="AA72" s="66">
        <f t="shared" si="18"/>
        <v>30</v>
      </c>
      <c r="AB72" s="31">
        <f>IF($D72="m",VLOOKUP(AA72,AgeStdHMS!$A:$L,7,FALSE),VLOOKUP(AA72,'AgeStdHMS W'!$A:$L,7,FALSE))</f>
        <v>2.1064814814814814E-2</v>
      </c>
      <c r="AC72" s="66">
        <f t="shared" si="19"/>
        <v>30</v>
      </c>
      <c r="AD72" s="31">
        <f>IF($D72="m",VLOOKUP(AC72,AgeStdHMS!$A:$L,7,FALSE),VLOOKUP(AC72,'AgeStdHMS W'!$A:$L,7,FALSE))</f>
        <v>2.1064814814814814E-2</v>
      </c>
    </row>
    <row r="73" spans="1:30" x14ac:dyDescent="0.2">
      <c r="A73" s="60" t="s">
        <v>257</v>
      </c>
      <c r="B73" s="60" t="s">
        <v>677</v>
      </c>
      <c r="C73" s="60" t="str">
        <f t="shared" si="20"/>
        <v>Emma Dempster</v>
      </c>
      <c r="D73" s="70" t="s">
        <v>874</v>
      </c>
      <c r="E73" s="63">
        <v>28391</v>
      </c>
      <c r="F73" s="60" t="s">
        <v>676</v>
      </c>
      <c r="G73" s="66">
        <f t="shared" si="11"/>
        <v>38</v>
      </c>
      <c r="H73" s="31">
        <f>IF(D73="m",VLOOKUP(G73,AgeStdHMS!$A:$L,10,FALSE),VLOOKUP(G73,'AgeStdHMS W'!A:L,10,FALSE))</f>
        <v>3.5057870370370371E-2</v>
      </c>
      <c r="I73" s="66">
        <f t="shared" si="21"/>
        <v>38</v>
      </c>
      <c r="J73" s="31">
        <f>IF($D73="m",VLOOKUP(I73,AgeStdHMS!$A:$L,12,FALSE),VLOOKUP(I73,'AgeStdHMS W'!$A:$L,12,FALSE))</f>
        <v>4.6319444444444448E-2</v>
      </c>
      <c r="K73" s="66">
        <f t="shared" si="13"/>
        <v>38</v>
      </c>
      <c r="L73" s="31">
        <f>IF($D73="m",VLOOKUP(K73,AgeStdHMS!$A:$L,12,FALSE),VLOOKUP(K73,'AgeStdHMS W'!$A:$L,12,FALSE))</f>
        <v>4.6319444444444448E-2</v>
      </c>
      <c r="M73" s="66">
        <f t="shared" si="14"/>
        <v>38</v>
      </c>
      <c r="N73" s="31">
        <f>IF($D73="m",VLOOKUP(M73,AgeStdHMS!$A:$L,2,FALSE),VLOOKUP(M73,'AgeStdHMS W'!$A:$L,2,FALSE))</f>
        <v>1.0428240740740741E-2</v>
      </c>
      <c r="O73" s="66">
        <f t="shared" si="15"/>
        <v>38</v>
      </c>
      <c r="P73" s="31">
        <f>IF($D73="m",VLOOKUP(O73,AgeStdHMS!$A:$L,7,FALSE),VLOOKUP(O73,'AgeStdHMS W'!$A:$L,7,FALSE))</f>
        <v>2.1458333333333333E-2</v>
      </c>
      <c r="Q73" s="66">
        <f t="shared" si="15"/>
        <v>38</v>
      </c>
      <c r="R73" s="31">
        <f>IF($D73="m",VLOOKUP(Q73,AgeStdHMS!$A:$L,7,FALSE),VLOOKUP(Q73,'AgeStdHMS W'!$A:$L,7,FALSE))</f>
        <v>2.1458333333333333E-2</v>
      </c>
      <c r="S73" s="66">
        <f t="shared" si="15"/>
        <v>38</v>
      </c>
      <c r="T73" s="31">
        <f>IF($D73="m",VLOOKUP(S73,AgeStdHMS!$A:$L,7,FALSE),VLOOKUP(S73,'AgeStdHMS W'!$A:$L,7,FALSE))</f>
        <v>2.1458333333333333E-2</v>
      </c>
      <c r="U73" s="66">
        <f t="shared" si="15"/>
        <v>38</v>
      </c>
      <c r="V73" s="31">
        <f>IF($D73="m",VLOOKUP(U73,AgeStdHMS!$A:$L,7,FALSE),VLOOKUP(U73,'AgeStdHMS W'!$A:$L,7,FALSE))</f>
        <v>2.1458333333333333E-2</v>
      </c>
      <c r="W73" s="66">
        <f t="shared" si="16"/>
        <v>38</v>
      </c>
      <c r="X73" s="31">
        <f>IF($D73="m",VLOOKUP(W73,AgeStdHMS!$A:$L,7,FALSE),VLOOKUP(W73,'AgeStdHMS W'!$A:$L,7,FALSE))</f>
        <v>2.1458333333333333E-2</v>
      </c>
      <c r="Y73" s="66">
        <f t="shared" si="17"/>
        <v>38</v>
      </c>
      <c r="Z73" s="31">
        <f>IF($D73="m",VLOOKUP(Y73,AgeStdHMS!$A:$L,7,FALSE),VLOOKUP(Y73,'AgeStdHMS W'!$A:$L,7,FALSE))</f>
        <v>2.1458333333333333E-2</v>
      </c>
      <c r="AA73" s="66">
        <f t="shared" si="18"/>
        <v>38</v>
      </c>
      <c r="AB73" s="31">
        <f>IF($D73="m",VLOOKUP(AA73,AgeStdHMS!$A:$L,7,FALSE),VLOOKUP(AA73,'AgeStdHMS W'!$A:$L,7,FALSE))</f>
        <v>2.1458333333333333E-2</v>
      </c>
      <c r="AC73" s="66">
        <f t="shared" si="19"/>
        <v>38</v>
      </c>
      <c r="AD73" s="31">
        <f>IF($D73="m",VLOOKUP(AC73,AgeStdHMS!$A:$L,7,FALSE),VLOOKUP(AC73,'AgeStdHMS W'!$A:$L,7,FALSE))</f>
        <v>2.1458333333333333E-2</v>
      </c>
    </row>
    <row r="74" spans="1:30" x14ac:dyDescent="0.2">
      <c r="A74" s="60" t="s">
        <v>386</v>
      </c>
      <c r="B74" s="60" t="s">
        <v>675</v>
      </c>
      <c r="C74" s="60" t="str">
        <f t="shared" si="20"/>
        <v>Mark Dickinson</v>
      </c>
      <c r="D74" s="70" t="s">
        <v>873</v>
      </c>
      <c r="E74" s="63">
        <v>26234</v>
      </c>
      <c r="F74" s="60" t="s">
        <v>674</v>
      </c>
      <c r="G74" s="66">
        <f t="shared" si="11"/>
        <v>44</v>
      </c>
      <c r="H74" s="31">
        <f>IF(D74="m",VLOOKUP(G74,AgeStdHMS!$A:$L,10,FALSE),VLOOKUP(G74,'AgeStdHMS W'!A:L,10,FALSE))</f>
        <v>3.2523148148148148E-2</v>
      </c>
      <c r="I74" s="66">
        <f t="shared" si="21"/>
        <v>44</v>
      </c>
      <c r="J74" s="31">
        <f>IF($D74="m",VLOOKUP(I74,AgeStdHMS!$A:$L,12,FALSE),VLOOKUP(I74,'AgeStdHMS W'!$A:$L,12,FALSE))</f>
        <v>4.3009259259259261E-2</v>
      </c>
      <c r="K74" s="66">
        <f t="shared" si="13"/>
        <v>44</v>
      </c>
      <c r="L74" s="31">
        <f>IF($D74="m",VLOOKUP(K74,AgeStdHMS!$A:$L,12,FALSE),VLOOKUP(K74,'AgeStdHMS W'!$A:$L,12,FALSE))</f>
        <v>4.3009259259259261E-2</v>
      </c>
      <c r="M74" s="66">
        <f t="shared" si="14"/>
        <v>44</v>
      </c>
      <c r="N74" s="31">
        <f>IF($D74="m",VLOOKUP(M74,AgeStdHMS!$A:$L,2,FALSE),VLOOKUP(M74,'AgeStdHMS W'!$A:$L,2,FALSE))</f>
        <v>9.7916666666666673E-3</v>
      </c>
      <c r="O74" s="66">
        <f t="shared" si="15"/>
        <v>44</v>
      </c>
      <c r="P74" s="31">
        <f>IF($D74="m",VLOOKUP(O74,AgeStdHMS!$A:$L,7,FALSE),VLOOKUP(O74,'AgeStdHMS W'!$A:$L,7,FALSE))</f>
        <v>1.9861111111111111E-2</v>
      </c>
      <c r="Q74" s="66">
        <f t="shared" si="15"/>
        <v>44</v>
      </c>
      <c r="R74" s="31">
        <f>IF($D74="m",VLOOKUP(Q74,AgeStdHMS!$A:$L,7,FALSE),VLOOKUP(Q74,'AgeStdHMS W'!$A:$L,7,FALSE))</f>
        <v>1.9861111111111111E-2</v>
      </c>
      <c r="S74" s="66">
        <f t="shared" si="15"/>
        <v>44</v>
      </c>
      <c r="T74" s="31">
        <f>IF($D74="m",VLOOKUP(S74,AgeStdHMS!$A:$L,7,FALSE),VLOOKUP(S74,'AgeStdHMS W'!$A:$L,7,FALSE))</f>
        <v>1.9861111111111111E-2</v>
      </c>
      <c r="U74" s="66">
        <f t="shared" si="15"/>
        <v>44</v>
      </c>
      <c r="V74" s="31">
        <f>IF($D74="m",VLOOKUP(U74,AgeStdHMS!$A:$L,7,FALSE),VLOOKUP(U74,'AgeStdHMS W'!$A:$L,7,FALSE))</f>
        <v>1.9861111111111111E-2</v>
      </c>
      <c r="W74" s="66">
        <f t="shared" si="16"/>
        <v>44</v>
      </c>
      <c r="X74" s="31">
        <f>IF($D74="m",VLOOKUP(W74,AgeStdHMS!$A:$L,7,FALSE),VLOOKUP(W74,'AgeStdHMS W'!$A:$L,7,FALSE))</f>
        <v>1.9861111111111111E-2</v>
      </c>
      <c r="Y74" s="66">
        <f t="shared" si="17"/>
        <v>44</v>
      </c>
      <c r="Z74" s="31">
        <f>IF($D74="m",VLOOKUP(Y74,AgeStdHMS!$A:$L,7,FALSE),VLOOKUP(Y74,'AgeStdHMS W'!$A:$L,7,FALSE))</f>
        <v>1.9861111111111111E-2</v>
      </c>
      <c r="AA74" s="66">
        <f t="shared" si="18"/>
        <v>44</v>
      </c>
      <c r="AB74" s="31">
        <f>IF($D74="m",VLOOKUP(AA74,AgeStdHMS!$A:$L,7,FALSE),VLOOKUP(AA74,'AgeStdHMS W'!$A:$L,7,FALSE))</f>
        <v>1.9861111111111111E-2</v>
      </c>
      <c r="AC74" s="66">
        <f t="shared" si="19"/>
        <v>44</v>
      </c>
      <c r="AD74" s="31">
        <f>IF($D74="m",VLOOKUP(AC74,AgeStdHMS!$A:$L,7,FALSE),VLOOKUP(AC74,'AgeStdHMS W'!$A:$L,7,FALSE))</f>
        <v>1.9861111111111111E-2</v>
      </c>
    </row>
    <row r="75" spans="1:30" x14ac:dyDescent="0.2">
      <c r="A75" s="60" t="s">
        <v>673</v>
      </c>
      <c r="B75" s="60" t="s">
        <v>672</v>
      </c>
      <c r="C75" s="60" t="str">
        <f t="shared" si="20"/>
        <v>Robert Dilley</v>
      </c>
      <c r="D75" s="70" t="s">
        <v>873</v>
      </c>
      <c r="E75" s="63">
        <v>28866</v>
      </c>
      <c r="F75" s="60" t="s">
        <v>671</v>
      </c>
      <c r="G75" s="66">
        <f t="shared" si="11"/>
        <v>37</v>
      </c>
      <c r="H75" s="31">
        <f>IF(D75="m",VLOOKUP(G75,AgeStdHMS!$A:$L,10,FALSE),VLOOKUP(G75,'AgeStdHMS W'!A:L,10,FALSE))</f>
        <v>3.0983796296296297E-2</v>
      </c>
      <c r="I75" s="66">
        <f t="shared" si="21"/>
        <v>37</v>
      </c>
      <c r="J75" s="31">
        <f>IF($D75="m",VLOOKUP(I75,AgeStdHMS!$A:$L,12,FALSE),VLOOKUP(I75,'AgeStdHMS W'!$A:$L,12,FALSE))</f>
        <v>4.103009259259259E-2</v>
      </c>
      <c r="K75" s="66">
        <f t="shared" si="13"/>
        <v>37</v>
      </c>
      <c r="L75" s="31">
        <f>IF($D75="m",VLOOKUP(K75,AgeStdHMS!$A:$L,12,FALSE),VLOOKUP(K75,'AgeStdHMS W'!$A:$L,12,FALSE))</f>
        <v>4.103009259259259E-2</v>
      </c>
      <c r="M75" s="66">
        <f t="shared" si="14"/>
        <v>37</v>
      </c>
      <c r="N75" s="31">
        <f>IF($D75="m",VLOOKUP(M75,AgeStdHMS!$A:$L,2,FALSE),VLOOKUP(M75,'AgeStdHMS W'!$A:$L,2,FALSE))</f>
        <v>9.3171296296296301E-3</v>
      </c>
      <c r="O75" s="66">
        <f t="shared" si="15"/>
        <v>37</v>
      </c>
      <c r="P75" s="31">
        <f>IF($D75="m",VLOOKUP(O75,AgeStdHMS!$A:$L,7,FALSE),VLOOKUP(O75,'AgeStdHMS W'!$A:$L,7,FALSE))</f>
        <v>1.8888888888888889E-2</v>
      </c>
      <c r="Q75" s="66">
        <f t="shared" si="15"/>
        <v>37</v>
      </c>
      <c r="R75" s="31">
        <f>IF($D75="m",VLOOKUP(Q75,AgeStdHMS!$A:$L,7,FALSE),VLOOKUP(Q75,'AgeStdHMS W'!$A:$L,7,FALSE))</f>
        <v>1.8888888888888889E-2</v>
      </c>
      <c r="S75" s="66">
        <f t="shared" si="15"/>
        <v>37</v>
      </c>
      <c r="T75" s="31">
        <f>IF($D75="m",VLOOKUP(S75,AgeStdHMS!$A:$L,7,FALSE),VLOOKUP(S75,'AgeStdHMS W'!$A:$L,7,FALSE))</f>
        <v>1.8888888888888889E-2</v>
      </c>
      <c r="U75" s="66">
        <f t="shared" si="15"/>
        <v>37</v>
      </c>
      <c r="V75" s="31">
        <f>IF($D75="m",VLOOKUP(U75,AgeStdHMS!$A:$L,7,FALSE),VLOOKUP(U75,'AgeStdHMS W'!$A:$L,7,FALSE))</f>
        <v>1.8888888888888889E-2</v>
      </c>
      <c r="W75" s="66">
        <f t="shared" si="16"/>
        <v>37</v>
      </c>
      <c r="X75" s="31">
        <f>IF($D75="m",VLOOKUP(W75,AgeStdHMS!$A:$L,7,FALSE),VLOOKUP(W75,'AgeStdHMS W'!$A:$L,7,FALSE))</f>
        <v>1.8888888888888889E-2</v>
      </c>
      <c r="Y75" s="66">
        <f t="shared" si="17"/>
        <v>37</v>
      </c>
      <c r="Z75" s="31">
        <f>IF($D75="m",VLOOKUP(Y75,AgeStdHMS!$A:$L,7,FALSE),VLOOKUP(Y75,'AgeStdHMS W'!$A:$L,7,FALSE))</f>
        <v>1.8888888888888889E-2</v>
      </c>
      <c r="AA75" s="66">
        <f t="shared" si="18"/>
        <v>37</v>
      </c>
      <c r="AB75" s="31">
        <f>IF($D75="m",VLOOKUP(AA75,AgeStdHMS!$A:$L,7,FALSE),VLOOKUP(AA75,'AgeStdHMS W'!$A:$L,7,FALSE))</f>
        <v>1.8888888888888889E-2</v>
      </c>
      <c r="AC75" s="66">
        <f t="shared" si="19"/>
        <v>37</v>
      </c>
      <c r="AD75" s="31">
        <f>IF($D75="m",VLOOKUP(AC75,AgeStdHMS!$A:$L,7,FALSE),VLOOKUP(AC75,'AgeStdHMS W'!$A:$L,7,FALSE))</f>
        <v>1.8888888888888889E-2</v>
      </c>
    </row>
    <row r="76" spans="1:30" x14ac:dyDescent="0.2">
      <c r="A76" s="60" t="s">
        <v>248</v>
      </c>
      <c r="B76" s="60" t="s">
        <v>670</v>
      </c>
      <c r="C76" s="60" t="str">
        <f t="shared" si="20"/>
        <v>Sarah Dolton</v>
      </c>
      <c r="D76" s="70" t="s">
        <v>874</v>
      </c>
      <c r="E76" s="63">
        <v>30139</v>
      </c>
      <c r="F76" s="60" t="s">
        <v>669</v>
      </c>
      <c r="G76" s="66">
        <f t="shared" si="11"/>
        <v>33</v>
      </c>
      <c r="H76" s="31">
        <f>IF(D76="m",VLOOKUP(G76,AgeStdHMS!$A:$L,10,FALSE),VLOOKUP(G76,'AgeStdHMS W'!A:L,10,FALSE))</f>
        <v>3.4421296296296297E-2</v>
      </c>
      <c r="I76" s="66">
        <f t="shared" si="21"/>
        <v>33</v>
      </c>
      <c r="J76" s="31">
        <f>IF($D76="m",VLOOKUP(I76,AgeStdHMS!$A:$L,12,FALSE),VLOOKUP(I76,'AgeStdHMS W'!$A:$L,12,FALSE))</f>
        <v>4.5474537037037036E-2</v>
      </c>
      <c r="K76" s="66">
        <f t="shared" si="13"/>
        <v>33</v>
      </c>
      <c r="L76" s="31">
        <f>IF($D76="m",VLOOKUP(K76,AgeStdHMS!$A:$L,12,FALSE),VLOOKUP(K76,'AgeStdHMS W'!$A:$L,12,FALSE))</f>
        <v>4.5474537037037036E-2</v>
      </c>
      <c r="M76" s="66">
        <f t="shared" si="14"/>
        <v>33</v>
      </c>
      <c r="N76" s="31">
        <f>IF($D76="m",VLOOKUP(M76,AgeStdHMS!$A:$L,2,FALSE),VLOOKUP(M76,'AgeStdHMS W'!$A:$L,2,FALSE))</f>
        <v>1.0277777777777778E-2</v>
      </c>
      <c r="O76" s="66">
        <f t="shared" si="15"/>
        <v>33</v>
      </c>
      <c r="P76" s="31">
        <f>IF($D76="m",VLOOKUP(O76,AgeStdHMS!$A:$L,7,FALSE),VLOOKUP(O76,'AgeStdHMS W'!$A:$L,7,FALSE))</f>
        <v>2.1122685185185185E-2</v>
      </c>
      <c r="Q76" s="66">
        <f t="shared" si="15"/>
        <v>33</v>
      </c>
      <c r="R76" s="31">
        <f>IF($D76="m",VLOOKUP(Q76,AgeStdHMS!$A:$L,7,FALSE),VLOOKUP(Q76,'AgeStdHMS W'!$A:$L,7,FALSE))</f>
        <v>2.1122685185185185E-2</v>
      </c>
      <c r="S76" s="66">
        <f t="shared" si="15"/>
        <v>34</v>
      </c>
      <c r="T76" s="31">
        <f>IF($D76="m",VLOOKUP(S76,AgeStdHMS!$A:$L,7,FALSE),VLOOKUP(S76,'AgeStdHMS W'!$A:$L,7,FALSE))</f>
        <v>2.1157407407407406E-2</v>
      </c>
      <c r="U76" s="66">
        <f t="shared" si="15"/>
        <v>34</v>
      </c>
      <c r="V76" s="31">
        <f>IF($D76="m",VLOOKUP(U76,AgeStdHMS!$A:$L,7,FALSE),VLOOKUP(U76,'AgeStdHMS W'!$A:$L,7,FALSE))</f>
        <v>2.1157407407407406E-2</v>
      </c>
      <c r="W76" s="66">
        <f t="shared" si="16"/>
        <v>33</v>
      </c>
      <c r="X76" s="31">
        <f>IF($D76="m",VLOOKUP(W76,AgeStdHMS!$A:$L,7,FALSE),VLOOKUP(W76,'AgeStdHMS W'!$A:$L,7,FALSE))</f>
        <v>2.1122685185185185E-2</v>
      </c>
      <c r="Y76" s="66">
        <f t="shared" si="17"/>
        <v>33</v>
      </c>
      <c r="Z76" s="31">
        <f>IF($D76="m",VLOOKUP(Y76,AgeStdHMS!$A:$L,7,FALSE),VLOOKUP(Y76,'AgeStdHMS W'!$A:$L,7,FALSE))</f>
        <v>2.1122685185185185E-2</v>
      </c>
      <c r="AA76" s="66">
        <f t="shared" si="18"/>
        <v>33</v>
      </c>
      <c r="AB76" s="31">
        <f>IF($D76="m",VLOOKUP(AA76,AgeStdHMS!$A:$L,7,FALSE),VLOOKUP(AA76,'AgeStdHMS W'!$A:$L,7,FALSE))</f>
        <v>2.1122685185185185E-2</v>
      </c>
      <c r="AC76" s="66">
        <f t="shared" si="19"/>
        <v>33</v>
      </c>
      <c r="AD76" s="31">
        <f>IF($D76="m",VLOOKUP(AC76,AgeStdHMS!$A:$L,7,FALSE),VLOOKUP(AC76,'AgeStdHMS W'!$A:$L,7,FALSE))</f>
        <v>2.1122685185185185E-2</v>
      </c>
    </row>
    <row r="77" spans="1:30" x14ac:dyDescent="0.2">
      <c r="A77" s="60" t="s">
        <v>360</v>
      </c>
      <c r="B77" s="60" t="s">
        <v>668</v>
      </c>
      <c r="C77" s="60" t="str">
        <f t="shared" si="20"/>
        <v>Alan Donovan</v>
      </c>
      <c r="D77" s="70" t="s">
        <v>873</v>
      </c>
      <c r="E77" s="63">
        <v>18805</v>
      </c>
      <c r="F77" s="60" t="s">
        <v>667</v>
      </c>
      <c r="G77" s="66">
        <f t="shared" si="11"/>
        <v>64</v>
      </c>
      <c r="H77" s="31">
        <f>IF(D77="m",VLOOKUP(G77,AgeStdHMS!$A:$L,10,FALSE),VLOOKUP(G77,'AgeStdHMS W'!A:L,10,FALSE))</f>
        <v>3.8865740740740742E-2</v>
      </c>
      <c r="I77" s="66">
        <f t="shared" si="21"/>
        <v>64</v>
      </c>
      <c r="J77" s="31">
        <f>IF($D77="m",VLOOKUP(I77,AgeStdHMS!$A:$L,12,FALSE),VLOOKUP(I77,'AgeStdHMS W'!$A:$L,12,FALSE))</f>
        <v>5.1504629629629629E-2</v>
      </c>
      <c r="K77" s="66">
        <f t="shared" si="13"/>
        <v>64</v>
      </c>
      <c r="L77" s="31">
        <f>IF($D77="m",VLOOKUP(K77,AgeStdHMS!$A:$L,12,FALSE),VLOOKUP(K77,'AgeStdHMS W'!$A:$L,12,FALSE))</f>
        <v>5.1504629629629629E-2</v>
      </c>
      <c r="M77" s="66">
        <f t="shared" si="14"/>
        <v>64</v>
      </c>
      <c r="N77" s="31">
        <f>IF($D77="m",VLOOKUP(M77,AgeStdHMS!$A:$L,2,FALSE),VLOOKUP(M77,'AgeStdHMS W'!$A:$L,2,FALSE))</f>
        <v>1.1469907407407408E-2</v>
      </c>
      <c r="O77" s="66">
        <f t="shared" si="15"/>
        <v>64</v>
      </c>
      <c r="P77" s="31">
        <f>IF($D77="m",VLOOKUP(O77,AgeStdHMS!$A:$L,7,FALSE),VLOOKUP(O77,'AgeStdHMS W'!$A:$L,7,FALSE))</f>
        <v>2.3645833333333335E-2</v>
      </c>
      <c r="Q77" s="66">
        <f t="shared" si="15"/>
        <v>64</v>
      </c>
      <c r="R77" s="31">
        <f>IF($D77="m",VLOOKUP(Q77,AgeStdHMS!$A:$L,7,FALSE),VLOOKUP(Q77,'AgeStdHMS W'!$A:$L,7,FALSE))</f>
        <v>2.3645833333333335E-2</v>
      </c>
      <c r="S77" s="66">
        <f t="shared" si="15"/>
        <v>65</v>
      </c>
      <c r="T77" s="31">
        <f>IF($D77="m",VLOOKUP(S77,AgeStdHMS!$A:$L,7,FALSE),VLOOKUP(S77,'AgeStdHMS W'!$A:$L,7,FALSE))</f>
        <v>2.3877314814814816E-2</v>
      </c>
      <c r="U77" s="66">
        <f t="shared" si="15"/>
        <v>65</v>
      </c>
      <c r="V77" s="31">
        <f>IF($D77="m",VLOOKUP(U77,AgeStdHMS!$A:$L,7,FALSE),VLOOKUP(U77,'AgeStdHMS W'!$A:$L,7,FALSE))</f>
        <v>2.3877314814814816E-2</v>
      </c>
      <c r="W77" s="66">
        <f t="shared" si="16"/>
        <v>64</v>
      </c>
      <c r="X77" s="31">
        <f>IF($D77="m",VLOOKUP(W77,AgeStdHMS!$A:$L,7,FALSE),VLOOKUP(W77,'AgeStdHMS W'!$A:$L,7,FALSE))</f>
        <v>2.3645833333333335E-2</v>
      </c>
      <c r="Y77" s="66">
        <f t="shared" si="17"/>
        <v>64</v>
      </c>
      <c r="Z77" s="31">
        <f>IF($D77="m",VLOOKUP(Y77,AgeStdHMS!$A:$L,7,FALSE),VLOOKUP(Y77,'AgeStdHMS W'!$A:$L,7,FALSE))</f>
        <v>2.3645833333333335E-2</v>
      </c>
      <c r="AA77" s="66">
        <f t="shared" si="18"/>
        <v>64</v>
      </c>
      <c r="AB77" s="31">
        <f>IF($D77="m",VLOOKUP(AA77,AgeStdHMS!$A:$L,7,FALSE),VLOOKUP(AA77,'AgeStdHMS W'!$A:$L,7,FALSE))</f>
        <v>2.3645833333333335E-2</v>
      </c>
      <c r="AC77" s="66">
        <f t="shared" si="19"/>
        <v>64</v>
      </c>
      <c r="AD77" s="31">
        <f>IF($D77="m",VLOOKUP(AC77,AgeStdHMS!$A:$L,7,FALSE),VLOOKUP(AC77,'AgeStdHMS W'!$A:$L,7,FALSE))</f>
        <v>2.3645833333333335E-2</v>
      </c>
    </row>
    <row r="78" spans="1:30" x14ac:dyDescent="0.2">
      <c r="A78" s="60" t="s">
        <v>666</v>
      </c>
      <c r="B78" s="60" t="s">
        <v>665</v>
      </c>
      <c r="C78" s="60" t="str">
        <f t="shared" si="20"/>
        <v>Laura Doogan</v>
      </c>
      <c r="D78" s="70" t="s">
        <v>874</v>
      </c>
      <c r="E78" s="63">
        <v>36526</v>
      </c>
      <c r="F78" s="60" t="s">
        <v>272</v>
      </c>
      <c r="G78" s="66">
        <f t="shared" si="11"/>
        <v>16</v>
      </c>
      <c r="H78" s="31">
        <f>IF(D78="m",VLOOKUP(G78,AgeStdHMS!$A:$L,10,FALSE),VLOOKUP(G78,'AgeStdHMS W'!A:L,10,FALSE))</f>
        <v>3.5277777777777776E-2</v>
      </c>
      <c r="I78" s="66">
        <f t="shared" si="21"/>
        <v>16</v>
      </c>
      <c r="J78" s="31">
        <f>IF($D78="m",VLOOKUP(I78,AgeStdHMS!$A:$L,12,FALSE),VLOOKUP(I78,'AgeStdHMS W'!$A:$L,12,FALSE))</f>
        <v>4.8506944444444443E-2</v>
      </c>
      <c r="K78" s="66">
        <f t="shared" si="13"/>
        <v>16</v>
      </c>
      <c r="L78" s="31">
        <f>IF($D78="m",VLOOKUP(K78,AgeStdHMS!$A:$L,12,FALSE),VLOOKUP(K78,'AgeStdHMS W'!$A:$L,12,FALSE))</f>
        <v>4.8506944444444443E-2</v>
      </c>
      <c r="M78" s="66">
        <f t="shared" si="14"/>
        <v>16</v>
      </c>
      <c r="N78" s="31">
        <f>IF($D78="m",VLOOKUP(M78,AgeStdHMS!$A:$L,2,FALSE),VLOOKUP(M78,'AgeStdHMS W'!$A:$L,2,FALSE))</f>
        <v>1.0590277777777778E-2</v>
      </c>
      <c r="O78" s="66">
        <f t="shared" si="15"/>
        <v>16</v>
      </c>
      <c r="P78" s="31">
        <f>IF($D78="m",VLOOKUP(O78,AgeStdHMS!$A:$L,7,FALSE),VLOOKUP(O78,'AgeStdHMS W'!$A:$L,7,FALSE))</f>
        <v>2.1944444444444444E-2</v>
      </c>
      <c r="Q78" s="66">
        <f t="shared" si="15"/>
        <v>16</v>
      </c>
      <c r="R78" s="31">
        <f>IF($D78="m",VLOOKUP(Q78,AgeStdHMS!$A:$L,7,FALSE),VLOOKUP(Q78,'AgeStdHMS W'!$A:$L,7,FALSE))</f>
        <v>2.1944444444444444E-2</v>
      </c>
      <c r="S78" s="66">
        <f t="shared" si="15"/>
        <v>16</v>
      </c>
      <c r="T78" s="31">
        <f>IF($D78="m",VLOOKUP(S78,AgeStdHMS!$A:$L,7,FALSE),VLOOKUP(S78,'AgeStdHMS W'!$A:$L,7,FALSE))</f>
        <v>2.1944444444444444E-2</v>
      </c>
      <c r="U78" s="66">
        <f t="shared" si="15"/>
        <v>16</v>
      </c>
      <c r="V78" s="31">
        <f>IF($D78="m",VLOOKUP(U78,AgeStdHMS!$A:$L,7,FALSE),VLOOKUP(U78,'AgeStdHMS W'!$A:$L,7,FALSE))</f>
        <v>2.1944444444444444E-2</v>
      </c>
      <c r="W78" s="66">
        <f t="shared" si="16"/>
        <v>16</v>
      </c>
      <c r="X78" s="31">
        <f>IF($D78="m",VLOOKUP(W78,AgeStdHMS!$A:$L,7,FALSE),VLOOKUP(W78,'AgeStdHMS W'!$A:$L,7,FALSE))</f>
        <v>2.1944444444444444E-2</v>
      </c>
      <c r="Y78" s="66">
        <f t="shared" si="17"/>
        <v>16</v>
      </c>
      <c r="Z78" s="31">
        <f>IF($D78="m",VLOOKUP(Y78,AgeStdHMS!$A:$L,7,FALSE),VLOOKUP(Y78,'AgeStdHMS W'!$A:$L,7,FALSE))</f>
        <v>2.1944444444444444E-2</v>
      </c>
      <c r="AA78" s="66">
        <f t="shared" si="18"/>
        <v>16</v>
      </c>
      <c r="AB78" s="31">
        <f>IF($D78="m",VLOOKUP(AA78,AgeStdHMS!$A:$L,7,FALSE),VLOOKUP(AA78,'AgeStdHMS W'!$A:$L,7,FALSE))</f>
        <v>2.1944444444444444E-2</v>
      </c>
      <c r="AC78" s="66">
        <f t="shared" si="19"/>
        <v>16</v>
      </c>
      <c r="AD78" s="31">
        <f>IF($D78="m",VLOOKUP(AC78,AgeStdHMS!$A:$L,7,FALSE),VLOOKUP(AC78,'AgeStdHMS W'!$A:$L,7,FALSE))</f>
        <v>2.1944444444444444E-2</v>
      </c>
    </row>
    <row r="79" spans="1:30" x14ac:dyDescent="0.2">
      <c r="A79" s="60" t="s">
        <v>664</v>
      </c>
      <c r="B79" s="60" t="s">
        <v>663</v>
      </c>
      <c r="C79" s="60" t="str">
        <f t="shared" si="20"/>
        <v>Malcolm Down</v>
      </c>
      <c r="D79" s="70" t="s">
        <v>873</v>
      </c>
      <c r="E79" s="63">
        <v>22462</v>
      </c>
      <c r="F79" s="60" t="s">
        <v>662</v>
      </c>
      <c r="G79" s="66">
        <f t="shared" si="11"/>
        <v>54</v>
      </c>
      <c r="H79" s="31">
        <f>IF(D79="m",VLOOKUP(G79,AgeStdHMS!$A:$L,10,FALSE),VLOOKUP(G79,'AgeStdHMS W'!A:L,10,FALSE))</f>
        <v>3.5405092592592592E-2</v>
      </c>
      <c r="I79" s="66">
        <f t="shared" si="21"/>
        <v>54</v>
      </c>
      <c r="J79" s="31">
        <f>IF($D79="m",VLOOKUP(I79,AgeStdHMS!$A:$L,12,FALSE),VLOOKUP(I79,'AgeStdHMS W'!$A:$L,12,FALSE))</f>
        <v>4.6875E-2</v>
      </c>
      <c r="K79" s="66">
        <f t="shared" si="13"/>
        <v>54</v>
      </c>
      <c r="L79" s="31">
        <f>IF($D79="m",VLOOKUP(K79,AgeStdHMS!$A:$L,12,FALSE),VLOOKUP(K79,'AgeStdHMS W'!$A:$L,12,FALSE))</f>
        <v>4.6875E-2</v>
      </c>
      <c r="M79" s="66">
        <f t="shared" si="14"/>
        <v>54</v>
      </c>
      <c r="N79" s="31">
        <f>IF($D79="m",VLOOKUP(M79,AgeStdHMS!$A:$L,2,FALSE),VLOOKUP(M79,'AgeStdHMS W'!$A:$L,2,FALSE))</f>
        <v>1.0567129629629629E-2</v>
      </c>
      <c r="O79" s="66">
        <f t="shared" si="15"/>
        <v>54</v>
      </c>
      <c r="P79" s="31">
        <f>IF($D79="m",VLOOKUP(O79,AgeStdHMS!$A:$L,7,FALSE),VLOOKUP(O79,'AgeStdHMS W'!$A:$L,7,FALSE))</f>
        <v>2.1585648148148149E-2</v>
      </c>
      <c r="Q79" s="66">
        <f t="shared" si="15"/>
        <v>54</v>
      </c>
      <c r="R79" s="31">
        <f>IF($D79="m",VLOOKUP(Q79,AgeStdHMS!$A:$L,7,FALSE),VLOOKUP(Q79,'AgeStdHMS W'!$A:$L,7,FALSE))</f>
        <v>2.1585648148148149E-2</v>
      </c>
      <c r="S79" s="66">
        <f t="shared" si="15"/>
        <v>55</v>
      </c>
      <c r="T79" s="31">
        <f>IF($D79="m",VLOOKUP(S79,AgeStdHMS!$A:$L,7,FALSE),VLOOKUP(S79,'AgeStdHMS W'!$A:$L,7,FALSE))</f>
        <v>2.1782407407407407E-2</v>
      </c>
      <c r="U79" s="66">
        <f t="shared" si="15"/>
        <v>55</v>
      </c>
      <c r="V79" s="31">
        <f>IF($D79="m",VLOOKUP(U79,AgeStdHMS!$A:$L,7,FALSE),VLOOKUP(U79,'AgeStdHMS W'!$A:$L,7,FALSE))</f>
        <v>2.1782407407407407E-2</v>
      </c>
      <c r="W79" s="66">
        <f t="shared" si="16"/>
        <v>54</v>
      </c>
      <c r="X79" s="31">
        <f>IF($D79="m",VLOOKUP(W79,AgeStdHMS!$A:$L,7,FALSE),VLOOKUP(W79,'AgeStdHMS W'!$A:$L,7,FALSE))</f>
        <v>2.1585648148148149E-2</v>
      </c>
      <c r="Y79" s="66">
        <f t="shared" si="17"/>
        <v>54</v>
      </c>
      <c r="Z79" s="31">
        <f>IF($D79="m",VLOOKUP(Y79,AgeStdHMS!$A:$L,7,FALSE),VLOOKUP(Y79,'AgeStdHMS W'!$A:$L,7,FALSE))</f>
        <v>2.1585648148148149E-2</v>
      </c>
      <c r="AA79" s="66">
        <f t="shared" si="18"/>
        <v>54</v>
      </c>
      <c r="AB79" s="31">
        <f>IF($D79="m",VLOOKUP(AA79,AgeStdHMS!$A:$L,7,FALSE),VLOOKUP(AA79,'AgeStdHMS W'!$A:$L,7,FALSE))</f>
        <v>2.1585648148148149E-2</v>
      </c>
      <c r="AC79" s="66">
        <f t="shared" si="19"/>
        <v>54</v>
      </c>
      <c r="AD79" s="31">
        <f>IF($D79="m",VLOOKUP(AC79,AgeStdHMS!$A:$L,7,FALSE),VLOOKUP(AC79,'AgeStdHMS W'!$A:$L,7,FALSE))</f>
        <v>2.1585648148148149E-2</v>
      </c>
    </row>
    <row r="80" spans="1:30" x14ac:dyDescent="0.2">
      <c r="A80" s="60" t="s">
        <v>661</v>
      </c>
      <c r="B80" s="60" t="s">
        <v>659</v>
      </c>
      <c r="C80" s="60" t="str">
        <f t="shared" si="20"/>
        <v>Dennis Draper</v>
      </c>
      <c r="D80" s="70" t="s">
        <v>873</v>
      </c>
      <c r="E80" s="63">
        <v>13347</v>
      </c>
      <c r="F80" s="60" t="s">
        <v>660</v>
      </c>
      <c r="G80" s="66">
        <f t="shared" si="11"/>
        <v>79</v>
      </c>
      <c r="H80" s="31">
        <f>IF(D80="m",VLOOKUP(G80,AgeStdHMS!$A:$L,10,FALSE),VLOOKUP(G80,'AgeStdHMS W'!A:L,10,FALSE))</f>
        <v>4.7719907407407405E-2</v>
      </c>
      <c r="I80" s="66">
        <f t="shared" si="21"/>
        <v>79</v>
      </c>
      <c r="J80" s="31">
        <f>IF($D80="m",VLOOKUP(I80,AgeStdHMS!$A:$L,12,FALSE),VLOOKUP(I80,'AgeStdHMS W'!$A:$L,12,FALSE))</f>
        <v>6.3136574074074067E-2</v>
      </c>
      <c r="K80" s="66">
        <f t="shared" si="13"/>
        <v>79</v>
      </c>
      <c r="L80" s="31">
        <f>IF($D80="m",VLOOKUP(K80,AgeStdHMS!$A:$L,12,FALSE),VLOOKUP(K80,'AgeStdHMS W'!$A:$L,12,FALSE))</f>
        <v>6.3136574074074067E-2</v>
      </c>
      <c r="M80" s="66">
        <f t="shared" si="14"/>
        <v>79</v>
      </c>
      <c r="N80" s="31">
        <f>IF($D80="m",VLOOKUP(M80,AgeStdHMS!$A:$L,2,FALSE),VLOOKUP(M80,'AgeStdHMS W'!$A:$L,2,FALSE))</f>
        <v>1.4074074074074074E-2</v>
      </c>
      <c r="O80" s="66">
        <f t="shared" si="15"/>
        <v>79</v>
      </c>
      <c r="P80" s="31">
        <f>IF($D80="m",VLOOKUP(O80,AgeStdHMS!$A:$L,7,FALSE),VLOOKUP(O80,'AgeStdHMS W'!$A:$L,7,FALSE))</f>
        <v>2.9108796296296296E-2</v>
      </c>
      <c r="Q80" s="66">
        <f t="shared" si="15"/>
        <v>79</v>
      </c>
      <c r="R80" s="31">
        <f>IF($D80="m",VLOOKUP(Q80,AgeStdHMS!$A:$L,7,FALSE),VLOOKUP(Q80,'AgeStdHMS W'!$A:$L,7,FALSE))</f>
        <v>2.9108796296296296E-2</v>
      </c>
      <c r="S80" s="66">
        <f t="shared" si="15"/>
        <v>79</v>
      </c>
      <c r="T80" s="31">
        <f>IF($D80="m",VLOOKUP(S80,AgeStdHMS!$A:$L,7,FALSE),VLOOKUP(S80,'AgeStdHMS W'!$A:$L,7,FALSE))</f>
        <v>2.9108796296296296E-2</v>
      </c>
      <c r="U80" s="66">
        <f t="shared" si="15"/>
        <v>80</v>
      </c>
      <c r="V80" s="31">
        <f>IF($D80="m",VLOOKUP(U80,AgeStdHMS!$A:$L,7,FALSE),VLOOKUP(U80,'AgeStdHMS W'!$A:$L,7,FALSE))</f>
        <v>2.9791666666666668E-2</v>
      </c>
      <c r="W80" s="66">
        <f t="shared" si="16"/>
        <v>79</v>
      </c>
      <c r="X80" s="31">
        <f>IF($D80="m",VLOOKUP(W80,AgeStdHMS!$A:$L,7,FALSE),VLOOKUP(W80,'AgeStdHMS W'!$A:$L,7,FALSE))</f>
        <v>2.9108796296296296E-2</v>
      </c>
      <c r="Y80" s="66">
        <f t="shared" si="17"/>
        <v>79</v>
      </c>
      <c r="Z80" s="31">
        <f>IF($D80="m",VLOOKUP(Y80,AgeStdHMS!$A:$L,7,FALSE),VLOOKUP(Y80,'AgeStdHMS W'!$A:$L,7,FALSE))</f>
        <v>2.9108796296296296E-2</v>
      </c>
      <c r="AA80" s="66">
        <f t="shared" si="18"/>
        <v>79</v>
      </c>
      <c r="AB80" s="31">
        <f>IF($D80="m",VLOOKUP(AA80,AgeStdHMS!$A:$L,7,FALSE),VLOOKUP(AA80,'AgeStdHMS W'!$A:$L,7,FALSE))</f>
        <v>2.9108796296296296E-2</v>
      </c>
      <c r="AC80" s="66">
        <f t="shared" si="19"/>
        <v>79</v>
      </c>
      <c r="AD80" s="31">
        <f>IF($D80="m",VLOOKUP(AC80,AgeStdHMS!$A:$L,7,FALSE),VLOOKUP(AC80,'AgeStdHMS W'!$A:$L,7,FALSE))</f>
        <v>2.9108796296296296E-2</v>
      </c>
    </row>
    <row r="81" spans="1:30" x14ac:dyDescent="0.2">
      <c r="A81" s="60" t="s">
        <v>283</v>
      </c>
      <c r="B81" s="60" t="s">
        <v>659</v>
      </c>
      <c r="C81" s="60" t="str">
        <f t="shared" si="20"/>
        <v>Eleanor Draper</v>
      </c>
      <c r="D81" s="70" t="s">
        <v>874</v>
      </c>
      <c r="E81" s="63">
        <v>12905</v>
      </c>
      <c r="F81" s="60" t="s">
        <v>658</v>
      </c>
      <c r="G81" s="66">
        <f t="shared" si="11"/>
        <v>80</v>
      </c>
      <c r="H81" s="31">
        <f>IF(D81="m",VLOOKUP(G81,AgeStdHMS!$A:$L,10,FALSE),VLOOKUP(G81,'AgeStdHMS W'!A:L,10,FALSE))</f>
        <v>6.1423611111111109E-2</v>
      </c>
      <c r="I81" s="66">
        <f t="shared" si="21"/>
        <v>80</v>
      </c>
      <c r="J81" s="31">
        <f>IF($D81="m",VLOOKUP(I81,AgeStdHMS!$A:$L,12,FALSE),VLOOKUP(I81,'AgeStdHMS W'!$A:$L,12,FALSE))</f>
        <v>8.160879629629629E-2</v>
      </c>
      <c r="K81" s="66">
        <f t="shared" si="13"/>
        <v>80</v>
      </c>
      <c r="L81" s="31">
        <f>IF($D81="m",VLOOKUP(K81,AgeStdHMS!$A:$L,12,FALSE),VLOOKUP(K81,'AgeStdHMS W'!$A:$L,12,FALSE))</f>
        <v>8.160879629629629E-2</v>
      </c>
      <c r="M81" s="66">
        <f t="shared" si="14"/>
        <v>80</v>
      </c>
      <c r="N81" s="31">
        <f>IF($D81="m",VLOOKUP(M81,AgeStdHMS!$A:$L,2,FALSE),VLOOKUP(M81,'AgeStdHMS W'!$A:$L,2,FALSE))</f>
        <v>1.7048611111111112E-2</v>
      </c>
      <c r="O81" s="66">
        <f t="shared" si="15"/>
        <v>81</v>
      </c>
      <c r="P81" s="31">
        <f>IF($D81="m",VLOOKUP(O81,AgeStdHMS!$A:$L,7,FALSE),VLOOKUP(O81,'AgeStdHMS W'!$A:$L,7,FALSE))</f>
        <v>3.7939814814814815E-2</v>
      </c>
      <c r="Q81" s="66">
        <f t="shared" si="15"/>
        <v>81</v>
      </c>
      <c r="R81" s="31">
        <f>IF($D81="m",VLOOKUP(Q81,AgeStdHMS!$A:$L,7,FALSE),VLOOKUP(Q81,'AgeStdHMS W'!$A:$L,7,FALSE))</f>
        <v>3.7939814814814815E-2</v>
      </c>
      <c r="S81" s="66">
        <f t="shared" si="15"/>
        <v>81</v>
      </c>
      <c r="T81" s="31">
        <f>IF($D81="m",VLOOKUP(S81,AgeStdHMS!$A:$L,7,FALSE),VLOOKUP(S81,'AgeStdHMS W'!$A:$L,7,FALSE))</f>
        <v>3.7939814814814815E-2</v>
      </c>
      <c r="U81" s="66">
        <f t="shared" si="15"/>
        <v>81</v>
      </c>
      <c r="V81" s="31">
        <f>IF($D81="m",VLOOKUP(U81,AgeStdHMS!$A:$L,7,FALSE),VLOOKUP(U81,'AgeStdHMS W'!$A:$L,7,FALSE))</f>
        <v>3.7939814814814815E-2</v>
      </c>
      <c r="W81" s="66">
        <f t="shared" si="16"/>
        <v>81</v>
      </c>
      <c r="X81" s="31">
        <f>IF($D81="m",VLOOKUP(W81,AgeStdHMS!$A:$L,7,FALSE),VLOOKUP(W81,'AgeStdHMS W'!$A:$L,7,FALSE))</f>
        <v>3.7939814814814815E-2</v>
      </c>
      <c r="Y81" s="66">
        <f t="shared" si="17"/>
        <v>81</v>
      </c>
      <c r="Z81" s="31">
        <f>IF($D81="m",VLOOKUP(Y81,AgeStdHMS!$A:$L,7,FALSE),VLOOKUP(Y81,'AgeStdHMS W'!$A:$L,7,FALSE))</f>
        <v>3.7939814814814815E-2</v>
      </c>
      <c r="AA81" s="66">
        <f t="shared" si="18"/>
        <v>81</v>
      </c>
      <c r="AB81" s="31">
        <f>IF($D81="m",VLOOKUP(AA81,AgeStdHMS!$A:$L,7,FALSE),VLOOKUP(AA81,'AgeStdHMS W'!$A:$L,7,FALSE))</f>
        <v>3.7939814814814815E-2</v>
      </c>
      <c r="AC81" s="66">
        <f t="shared" si="19"/>
        <v>81</v>
      </c>
      <c r="AD81" s="31">
        <f>IF($D81="m",VLOOKUP(AC81,AgeStdHMS!$A:$L,7,FALSE),VLOOKUP(AC81,'AgeStdHMS W'!$A:$L,7,FALSE))</f>
        <v>3.7939814814814815E-2</v>
      </c>
    </row>
    <row r="82" spans="1:30" x14ac:dyDescent="0.2">
      <c r="A82" s="60" t="s">
        <v>657</v>
      </c>
      <c r="B82" s="60" t="s">
        <v>656</v>
      </c>
      <c r="C82" s="60" t="str">
        <f t="shared" si="20"/>
        <v>Carmen  Dregger</v>
      </c>
      <c r="D82" s="70" t="s">
        <v>874</v>
      </c>
      <c r="E82" s="63">
        <v>30652</v>
      </c>
      <c r="F82" s="60" t="s">
        <v>655</v>
      </c>
      <c r="G82" s="66">
        <f t="shared" si="11"/>
        <v>32</v>
      </c>
      <c r="H82" s="31">
        <f>IF(D82="m",VLOOKUP(G82,AgeStdHMS!$A:$L,10,FALSE),VLOOKUP(G82,'AgeStdHMS W'!A:L,10,FALSE))</f>
        <v>3.4351851851851849E-2</v>
      </c>
      <c r="I82" s="66">
        <f t="shared" si="21"/>
        <v>32</v>
      </c>
      <c r="J82" s="31">
        <f>IF($D82="m",VLOOKUP(I82,AgeStdHMS!$A:$L,12,FALSE),VLOOKUP(I82,'AgeStdHMS W'!$A:$L,12,FALSE))</f>
        <v>4.5393518518518521E-2</v>
      </c>
      <c r="K82" s="66">
        <f t="shared" si="13"/>
        <v>32</v>
      </c>
      <c r="L82" s="31">
        <f>IF($D82="m",VLOOKUP(K82,AgeStdHMS!$A:$L,12,FALSE),VLOOKUP(K82,'AgeStdHMS W'!$A:$L,12,FALSE))</f>
        <v>4.5393518518518521E-2</v>
      </c>
      <c r="M82" s="66">
        <f t="shared" si="14"/>
        <v>32</v>
      </c>
      <c r="N82" s="31">
        <f>IF($D82="m",VLOOKUP(M82,AgeStdHMS!$A:$L,2,FALSE),VLOOKUP(M82,'AgeStdHMS W'!$A:$L,2,FALSE))</f>
        <v>1.0266203703703704E-2</v>
      </c>
      <c r="O82" s="66">
        <f t="shared" si="15"/>
        <v>32</v>
      </c>
      <c r="P82" s="31">
        <f>IF($D82="m",VLOOKUP(O82,AgeStdHMS!$A:$L,7,FALSE),VLOOKUP(O82,'AgeStdHMS W'!$A:$L,7,FALSE))</f>
        <v>2.1087962962962965E-2</v>
      </c>
      <c r="Q82" s="66">
        <f t="shared" si="15"/>
        <v>32</v>
      </c>
      <c r="R82" s="31">
        <f>IF($D82="m",VLOOKUP(Q82,AgeStdHMS!$A:$L,7,FALSE),VLOOKUP(Q82,'AgeStdHMS W'!$A:$L,7,FALSE))</f>
        <v>2.1087962962962965E-2</v>
      </c>
      <c r="S82" s="66">
        <f t="shared" si="15"/>
        <v>32</v>
      </c>
      <c r="T82" s="31">
        <f>IF($D82="m",VLOOKUP(S82,AgeStdHMS!$A:$L,7,FALSE),VLOOKUP(S82,'AgeStdHMS W'!$A:$L,7,FALSE))</f>
        <v>2.1087962962962965E-2</v>
      </c>
      <c r="U82" s="66">
        <f t="shared" si="15"/>
        <v>32</v>
      </c>
      <c r="V82" s="31">
        <f>IF($D82="m",VLOOKUP(U82,AgeStdHMS!$A:$L,7,FALSE),VLOOKUP(U82,'AgeStdHMS W'!$A:$L,7,FALSE))</f>
        <v>2.1087962962962965E-2</v>
      </c>
      <c r="W82" s="66">
        <f t="shared" si="16"/>
        <v>32</v>
      </c>
      <c r="X82" s="31">
        <f>IF($D82="m",VLOOKUP(W82,AgeStdHMS!$A:$L,7,FALSE),VLOOKUP(W82,'AgeStdHMS W'!$A:$L,7,FALSE))</f>
        <v>2.1087962962962965E-2</v>
      </c>
      <c r="Y82" s="66">
        <f t="shared" si="17"/>
        <v>32</v>
      </c>
      <c r="Z82" s="31">
        <f>IF($D82="m",VLOOKUP(Y82,AgeStdHMS!$A:$L,7,FALSE),VLOOKUP(Y82,'AgeStdHMS W'!$A:$L,7,FALSE))</f>
        <v>2.1087962962962965E-2</v>
      </c>
      <c r="AA82" s="66">
        <f t="shared" si="18"/>
        <v>32</v>
      </c>
      <c r="AB82" s="31">
        <f>IF($D82="m",VLOOKUP(AA82,AgeStdHMS!$A:$L,7,FALSE),VLOOKUP(AA82,'AgeStdHMS W'!$A:$L,7,FALSE))</f>
        <v>2.1087962962962965E-2</v>
      </c>
      <c r="AC82" s="66">
        <f t="shared" si="19"/>
        <v>32</v>
      </c>
      <c r="AD82" s="31">
        <f>IF($D82="m",VLOOKUP(AC82,AgeStdHMS!$A:$L,7,FALSE),VLOOKUP(AC82,'AgeStdHMS W'!$A:$L,7,FALSE))</f>
        <v>2.1087962962962965E-2</v>
      </c>
    </row>
    <row r="83" spans="1:30" x14ac:dyDescent="0.2">
      <c r="A83" s="60" t="s">
        <v>654</v>
      </c>
      <c r="B83" s="60" t="s">
        <v>651</v>
      </c>
      <c r="C83" s="60" t="str">
        <f t="shared" si="20"/>
        <v>Dave Edwards</v>
      </c>
      <c r="D83" s="70" t="s">
        <v>873</v>
      </c>
      <c r="E83" s="63">
        <v>20857</v>
      </c>
      <c r="F83" s="60" t="s">
        <v>653</v>
      </c>
      <c r="G83" s="66">
        <f t="shared" si="11"/>
        <v>58</v>
      </c>
      <c r="H83" s="31">
        <f>IF(D83="m",VLOOKUP(G83,AgeStdHMS!$A:$L,10,FALSE),VLOOKUP(G83,'AgeStdHMS W'!A:L,10,FALSE))</f>
        <v>3.6712962962962961E-2</v>
      </c>
      <c r="I83" s="66">
        <f t="shared" si="21"/>
        <v>59</v>
      </c>
      <c r="J83" s="31">
        <f>IF($D83="m",VLOOKUP(I83,AgeStdHMS!$A:$L,12,FALSE),VLOOKUP(I83,'AgeStdHMS W'!$A:$L,12,FALSE))</f>
        <v>4.9074074074074076E-2</v>
      </c>
      <c r="K83" s="66">
        <f t="shared" si="13"/>
        <v>59</v>
      </c>
      <c r="L83" s="31">
        <f>IF($D83="m",VLOOKUP(K83,AgeStdHMS!$A:$L,12,FALSE),VLOOKUP(K83,'AgeStdHMS W'!$A:$L,12,FALSE))</f>
        <v>4.9074074074074076E-2</v>
      </c>
      <c r="M83" s="66">
        <f t="shared" si="14"/>
        <v>59</v>
      </c>
      <c r="N83" s="31">
        <f>IF($D83="m",VLOOKUP(M83,AgeStdHMS!$A:$L,2,FALSE),VLOOKUP(M83,'AgeStdHMS W'!$A:$L,2,FALSE))</f>
        <v>1.0995370370370371E-2</v>
      </c>
      <c r="O83" s="66">
        <f t="shared" si="15"/>
        <v>59</v>
      </c>
      <c r="P83" s="31">
        <f>IF($D83="m",VLOOKUP(O83,AgeStdHMS!$A:$L,7,FALSE),VLOOKUP(O83,'AgeStdHMS W'!$A:$L,7,FALSE))</f>
        <v>2.2569444444444444E-2</v>
      </c>
      <c r="Q83" s="66">
        <f t="shared" si="15"/>
        <v>59</v>
      </c>
      <c r="R83" s="31">
        <f>IF($D83="m",VLOOKUP(Q83,AgeStdHMS!$A:$L,7,FALSE),VLOOKUP(Q83,'AgeStdHMS W'!$A:$L,7,FALSE))</f>
        <v>2.2569444444444444E-2</v>
      </c>
      <c r="S83" s="66">
        <f t="shared" si="15"/>
        <v>59</v>
      </c>
      <c r="T83" s="31">
        <f>IF($D83="m",VLOOKUP(S83,AgeStdHMS!$A:$L,7,FALSE),VLOOKUP(S83,'AgeStdHMS W'!$A:$L,7,FALSE))</f>
        <v>2.2569444444444444E-2</v>
      </c>
      <c r="U83" s="66">
        <f t="shared" si="15"/>
        <v>59</v>
      </c>
      <c r="V83" s="31">
        <f>IF($D83="m",VLOOKUP(U83,AgeStdHMS!$A:$L,7,FALSE),VLOOKUP(U83,'AgeStdHMS W'!$A:$L,7,FALSE))</f>
        <v>2.2569444444444444E-2</v>
      </c>
      <c r="W83" s="66">
        <f t="shared" si="16"/>
        <v>59</v>
      </c>
      <c r="X83" s="31">
        <f>IF($D83="m",VLOOKUP(W83,AgeStdHMS!$A:$L,7,FALSE),VLOOKUP(W83,'AgeStdHMS W'!$A:$L,7,FALSE))</f>
        <v>2.2569444444444444E-2</v>
      </c>
      <c r="Y83" s="66">
        <f t="shared" si="17"/>
        <v>59</v>
      </c>
      <c r="Z83" s="31">
        <f>IF($D83="m",VLOOKUP(Y83,AgeStdHMS!$A:$L,7,FALSE),VLOOKUP(Y83,'AgeStdHMS W'!$A:$L,7,FALSE))</f>
        <v>2.2569444444444444E-2</v>
      </c>
      <c r="AA83" s="66">
        <f t="shared" si="18"/>
        <v>59</v>
      </c>
      <c r="AB83" s="31">
        <f>IF($D83="m",VLOOKUP(AA83,AgeStdHMS!$A:$L,7,FALSE),VLOOKUP(AA83,'AgeStdHMS W'!$A:$L,7,FALSE))</f>
        <v>2.2569444444444444E-2</v>
      </c>
      <c r="AC83" s="66">
        <f t="shared" si="19"/>
        <v>59</v>
      </c>
      <c r="AD83" s="31">
        <f>IF($D83="m",VLOOKUP(AC83,AgeStdHMS!$A:$L,7,FALSE),VLOOKUP(AC83,'AgeStdHMS W'!$A:$L,7,FALSE))</f>
        <v>2.2569444444444444E-2</v>
      </c>
    </row>
    <row r="84" spans="1:30" x14ac:dyDescent="0.2">
      <c r="A84" s="60" t="s">
        <v>652</v>
      </c>
      <c r="B84" s="60" t="s">
        <v>651</v>
      </c>
      <c r="C84" s="60" t="str">
        <f t="shared" si="20"/>
        <v>Melanie Edwards</v>
      </c>
      <c r="D84" s="70" t="s">
        <v>874</v>
      </c>
      <c r="E84" s="63">
        <v>27544</v>
      </c>
      <c r="F84" s="60" t="s">
        <v>650</v>
      </c>
      <c r="G84" s="66">
        <f t="shared" si="11"/>
        <v>40</v>
      </c>
      <c r="H84" s="31">
        <f>IF(D84="m",VLOOKUP(G84,AgeStdHMS!$A:$L,10,FALSE),VLOOKUP(G84,'AgeStdHMS W'!A:L,10,FALSE))</f>
        <v>3.5451388888888886E-2</v>
      </c>
      <c r="I84" s="66">
        <f t="shared" si="21"/>
        <v>40</v>
      </c>
      <c r="J84" s="31">
        <f>IF($D84="m",VLOOKUP(I84,AgeStdHMS!$A:$L,12,FALSE),VLOOKUP(I84,'AgeStdHMS W'!$A:$L,12,FALSE))</f>
        <v>4.6840277777777779E-2</v>
      </c>
      <c r="K84" s="66">
        <f t="shared" si="13"/>
        <v>40</v>
      </c>
      <c r="L84" s="31">
        <f>IF($D84="m",VLOOKUP(K84,AgeStdHMS!$A:$L,12,FALSE),VLOOKUP(K84,'AgeStdHMS W'!$A:$L,12,FALSE))</f>
        <v>4.6840277777777779E-2</v>
      </c>
      <c r="M84" s="66">
        <f t="shared" si="14"/>
        <v>40</v>
      </c>
      <c r="N84" s="31">
        <f>IF($D84="m",VLOOKUP(M84,AgeStdHMS!$A:$L,2,FALSE),VLOOKUP(M84,'AgeStdHMS W'!$A:$L,2,FALSE))</f>
        <v>1.0532407407407407E-2</v>
      </c>
      <c r="O84" s="66">
        <f t="shared" si="15"/>
        <v>40</v>
      </c>
      <c r="P84" s="31">
        <f>IF($D84="m",VLOOKUP(O84,AgeStdHMS!$A:$L,7,FALSE),VLOOKUP(O84,'AgeStdHMS W'!$A:$L,7,FALSE))</f>
        <v>2.1689814814814815E-2</v>
      </c>
      <c r="Q84" s="66">
        <f t="shared" si="15"/>
        <v>41</v>
      </c>
      <c r="R84" s="31">
        <f>IF($D84="m",VLOOKUP(Q84,AgeStdHMS!$A:$L,7,FALSE),VLOOKUP(Q84,'AgeStdHMS W'!$A:$L,7,FALSE))</f>
        <v>2.1828703703703704E-2</v>
      </c>
      <c r="S84" s="66">
        <f t="shared" si="15"/>
        <v>41</v>
      </c>
      <c r="T84" s="31">
        <f>IF($D84="m",VLOOKUP(S84,AgeStdHMS!$A:$L,7,FALSE),VLOOKUP(S84,'AgeStdHMS W'!$A:$L,7,FALSE))</f>
        <v>2.1828703703703704E-2</v>
      </c>
      <c r="U84" s="66">
        <f t="shared" si="15"/>
        <v>41</v>
      </c>
      <c r="V84" s="31">
        <f>IF($D84="m",VLOOKUP(U84,AgeStdHMS!$A:$L,7,FALSE),VLOOKUP(U84,'AgeStdHMS W'!$A:$L,7,FALSE))</f>
        <v>2.1828703703703704E-2</v>
      </c>
      <c r="W84" s="66">
        <f t="shared" si="16"/>
        <v>40</v>
      </c>
      <c r="X84" s="31">
        <f>IF($D84="m",VLOOKUP(W84,AgeStdHMS!$A:$L,7,FALSE),VLOOKUP(W84,'AgeStdHMS W'!$A:$L,7,FALSE))</f>
        <v>2.1689814814814815E-2</v>
      </c>
      <c r="Y84" s="66">
        <f t="shared" si="17"/>
        <v>40</v>
      </c>
      <c r="Z84" s="31">
        <f>IF($D84="m",VLOOKUP(Y84,AgeStdHMS!$A:$L,7,FALSE),VLOOKUP(Y84,'AgeStdHMS W'!$A:$L,7,FALSE))</f>
        <v>2.1689814814814815E-2</v>
      </c>
      <c r="AA84" s="66">
        <f t="shared" si="18"/>
        <v>40</v>
      </c>
      <c r="AB84" s="31">
        <f>IF($D84="m",VLOOKUP(AA84,AgeStdHMS!$A:$L,7,FALSE),VLOOKUP(AA84,'AgeStdHMS W'!$A:$L,7,FALSE))</f>
        <v>2.1689814814814815E-2</v>
      </c>
      <c r="AC84" s="66">
        <f t="shared" si="19"/>
        <v>40</v>
      </c>
      <c r="AD84" s="31">
        <f>IF($D84="m",VLOOKUP(AC84,AgeStdHMS!$A:$L,7,FALSE),VLOOKUP(AC84,'AgeStdHMS W'!$A:$L,7,FALSE))</f>
        <v>2.1689814814814815E-2</v>
      </c>
    </row>
    <row r="85" spans="1:30" x14ac:dyDescent="0.2">
      <c r="A85" s="60" t="s">
        <v>531</v>
      </c>
      <c r="B85" s="60" t="s">
        <v>649</v>
      </c>
      <c r="C85" s="60" t="str">
        <f t="shared" si="20"/>
        <v>Chris Eland</v>
      </c>
      <c r="D85" s="70" t="s">
        <v>873</v>
      </c>
      <c r="E85" s="63">
        <v>24948</v>
      </c>
      <c r="F85" s="60" t="s">
        <v>648</v>
      </c>
      <c r="G85" s="66">
        <f t="shared" si="11"/>
        <v>47</v>
      </c>
      <c r="H85" s="31">
        <f>IF(D85="m",VLOOKUP(G85,AgeStdHMS!$A:$L,10,FALSE),VLOOKUP(G85,'AgeStdHMS W'!A:L,10,FALSE))</f>
        <v>3.3333333333333333E-2</v>
      </c>
      <c r="I85" s="66">
        <f t="shared" si="21"/>
        <v>47</v>
      </c>
      <c r="J85" s="31">
        <f>IF($D85="m",VLOOKUP(I85,AgeStdHMS!$A:$L,12,FALSE),VLOOKUP(I85,'AgeStdHMS W'!$A:$L,12,FALSE))</f>
        <v>4.4097222222222225E-2</v>
      </c>
      <c r="K85" s="66">
        <f t="shared" si="13"/>
        <v>47</v>
      </c>
      <c r="L85" s="31">
        <f>IF($D85="m",VLOOKUP(K85,AgeStdHMS!$A:$L,12,FALSE),VLOOKUP(K85,'AgeStdHMS W'!$A:$L,12,FALSE))</f>
        <v>4.4097222222222225E-2</v>
      </c>
      <c r="M85" s="66">
        <f t="shared" si="14"/>
        <v>47</v>
      </c>
      <c r="N85" s="31">
        <f>IF($D85="m",VLOOKUP(M85,AgeStdHMS!$A:$L,2,FALSE),VLOOKUP(M85,'AgeStdHMS W'!$A:$L,2,FALSE))</f>
        <v>1.0011574074074074E-2</v>
      </c>
      <c r="O85" s="66">
        <f t="shared" si="15"/>
        <v>48</v>
      </c>
      <c r="P85" s="31">
        <f>IF($D85="m",VLOOKUP(O85,AgeStdHMS!$A:$L,7,FALSE),VLOOKUP(O85,'AgeStdHMS W'!$A:$L,7,FALSE))</f>
        <v>2.0520833333333332E-2</v>
      </c>
      <c r="Q85" s="66">
        <f t="shared" si="15"/>
        <v>48</v>
      </c>
      <c r="R85" s="31">
        <f>IF($D85="m",VLOOKUP(Q85,AgeStdHMS!$A:$L,7,FALSE),VLOOKUP(Q85,'AgeStdHMS W'!$A:$L,7,FALSE))</f>
        <v>2.0520833333333332E-2</v>
      </c>
      <c r="S85" s="66">
        <f t="shared" si="15"/>
        <v>48</v>
      </c>
      <c r="T85" s="31">
        <f>IF($D85="m",VLOOKUP(S85,AgeStdHMS!$A:$L,7,FALSE),VLOOKUP(S85,'AgeStdHMS W'!$A:$L,7,FALSE))</f>
        <v>2.0520833333333332E-2</v>
      </c>
      <c r="U85" s="66">
        <f t="shared" si="15"/>
        <v>48</v>
      </c>
      <c r="V85" s="31">
        <f>IF($D85="m",VLOOKUP(U85,AgeStdHMS!$A:$L,7,FALSE),VLOOKUP(U85,'AgeStdHMS W'!$A:$L,7,FALSE))</f>
        <v>2.0520833333333332E-2</v>
      </c>
      <c r="W85" s="66">
        <f t="shared" si="16"/>
        <v>48</v>
      </c>
      <c r="X85" s="31">
        <f>IF($D85="m",VLOOKUP(W85,AgeStdHMS!$A:$L,7,FALSE),VLOOKUP(W85,'AgeStdHMS W'!$A:$L,7,FALSE))</f>
        <v>2.0520833333333332E-2</v>
      </c>
      <c r="Y85" s="66">
        <f t="shared" si="17"/>
        <v>48</v>
      </c>
      <c r="Z85" s="31">
        <f>IF($D85="m",VLOOKUP(Y85,AgeStdHMS!$A:$L,7,FALSE),VLOOKUP(Y85,'AgeStdHMS W'!$A:$L,7,FALSE))</f>
        <v>2.0520833333333332E-2</v>
      </c>
      <c r="AA85" s="66">
        <f t="shared" si="18"/>
        <v>48</v>
      </c>
      <c r="AB85" s="31">
        <f>IF($D85="m",VLOOKUP(AA85,AgeStdHMS!$A:$L,7,FALSE),VLOOKUP(AA85,'AgeStdHMS W'!$A:$L,7,FALSE))</f>
        <v>2.0520833333333332E-2</v>
      </c>
      <c r="AC85" s="66">
        <f t="shared" si="19"/>
        <v>48</v>
      </c>
      <c r="AD85" s="31">
        <f>IF($D85="m",VLOOKUP(AC85,AgeStdHMS!$A:$L,7,FALSE),VLOOKUP(AC85,'AgeStdHMS W'!$A:$L,7,FALSE))</f>
        <v>2.0520833333333332E-2</v>
      </c>
    </row>
    <row r="86" spans="1:30" x14ac:dyDescent="0.2">
      <c r="A86" s="60" t="s">
        <v>647</v>
      </c>
      <c r="B86" s="60" t="s">
        <v>646</v>
      </c>
      <c r="C86" s="60" t="str">
        <f t="shared" si="20"/>
        <v>Yvanne Enever</v>
      </c>
      <c r="D86" s="70" t="s">
        <v>874</v>
      </c>
      <c r="E86" s="63">
        <v>26522</v>
      </c>
      <c r="F86" s="60" t="s">
        <v>645</v>
      </c>
      <c r="G86" s="66">
        <f t="shared" si="11"/>
        <v>43</v>
      </c>
      <c r="H86" s="31">
        <f>IF(D86="m",VLOOKUP(G86,AgeStdHMS!$A:$L,10,FALSE),VLOOKUP(G86,'AgeStdHMS W'!A:L,10,FALSE))</f>
        <v>3.6238425925925924E-2</v>
      </c>
      <c r="I86" s="66">
        <f t="shared" si="21"/>
        <v>43</v>
      </c>
      <c r="J86" s="31">
        <f>IF($D86="m",VLOOKUP(I86,AgeStdHMS!$A:$L,12,FALSE),VLOOKUP(I86,'AgeStdHMS W'!$A:$L,12,FALSE))</f>
        <v>4.7870370370370369E-2</v>
      </c>
      <c r="K86" s="66">
        <f t="shared" si="13"/>
        <v>43</v>
      </c>
      <c r="L86" s="31">
        <f>IF($D86="m",VLOOKUP(K86,AgeStdHMS!$A:$L,12,FALSE),VLOOKUP(K86,'AgeStdHMS W'!$A:$L,12,FALSE))</f>
        <v>4.7870370370370369E-2</v>
      </c>
      <c r="M86" s="66">
        <f t="shared" si="14"/>
        <v>43</v>
      </c>
      <c r="N86" s="31">
        <f>IF($D86="m",VLOOKUP(M86,AgeStdHMS!$A:$L,2,FALSE),VLOOKUP(M86,'AgeStdHMS W'!$A:$L,2,FALSE))</f>
        <v>1.074074074074074E-2</v>
      </c>
      <c r="O86" s="66">
        <f t="shared" si="15"/>
        <v>43</v>
      </c>
      <c r="P86" s="31">
        <f>IF($D86="m",VLOOKUP(O86,AgeStdHMS!$A:$L,7,FALSE),VLOOKUP(O86,'AgeStdHMS W'!$A:$L,7,FALSE))</f>
        <v>2.2141203703703705E-2</v>
      </c>
      <c r="Q86" s="66">
        <f t="shared" si="15"/>
        <v>43</v>
      </c>
      <c r="R86" s="31">
        <f>IF($D86="m",VLOOKUP(Q86,AgeStdHMS!$A:$L,7,FALSE),VLOOKUP(Q86,'AgeStdHMS W'!$A:$L,7,FALSE))</f>
        <v>2.2141203703703705E-2</v>
      </c>
      <c r="S86" s="66">
        <f t="shared" si="15"/>
        <v>43</v>
      </c>
      <c r="T86" s="31">
        <f>IF($D86="m",VLOOKUP(S86,AgeStdHMS!$A:$L,7,FALSE),VLOOKUP(S86,'AgeStdHMS W'!$A:$L,7,FALSE))</f>
        <v>2.2141203703703705E-2</v>
      </c>
      <c r="U86" s="66">
        <f t="shared" si="15"/>
        <v>43</v>
      </c>
      <c r="V86" s="31">
        <f>IF($D86="m",VLOOKUP(U86,AgeStdHMS!$A:$L,7,FALSE),VLOOKUP(U86,'AgeStdHMS W'!$A:$L,7,FALSE))</f>
        <v>2.2141203703703705E-2</v>
      </c>
      <c r="W86" s="66">
        <f t="shared" si="16"/>
        <v>43</v>
      </c>
      <c r="X86" s="31">
        <f>IF($D86="m",VLOOKUP(W86,AgeStdHMS!$A:$L,7,FALSE),VLOOKUP(W86,'AgeStdHMS W'!$A:$L,7,FALSE))</f>
        <v>2.2141203703703705E-2</v>
      </c>
      <c r="Y86" s="66">
        <f t="shared" si="17"/>
        <v>43</v>
      </c>
      <c r="Z86" s="31">
        <f>IF($D86="m",VLOOKUP(Y86,AgeStdHMS!$A:$L,7,FALSE),VLOOKUP(Y86,'AgeStdHMS W'!$A:$L,7,FALSE))</f>
        <v>2.2141203703703705E-2</v>
      </c>
      <c r="AA86" s="66">
        <f t="shared" si="18"/>
        <v>43</v>
      </c>
      <c r="AB86" s="31">
        <f>IF($D86="m",VLOOKUP(AA86,AgeStdHMS!$A:$L,7,FALSE),VLOOKUP(AA86,'AgeStdHMS W'!$A:$L,7,FALSE))</f>
        <v>2.2141203703703705E-2</v>
      </c>
      <c r="AC86" s="66">
        <f t="shared" si="19"/>
        <v>43</v>
      </c>
      <c r="AD86" s="31">
        <f>IF($D86="m",VLOOKUP(AC86,AgeStdHMS!$A:$L,7,FALSE),VLOOKUP(AC86,'AgeStdHMS W'!$A:$L,7,FALSE))</f>
        <v>2.2141203703703705E-2</v>
      </c>
    </row>
    <row r="87" spans="1:30" x14ac:dyDescent="0.2">
      <c r="A87" s="60" t="s">
        <v>644</v>
      </c>
      <c r="B87" s="60" t="s">
        <v>643</v>
      </c>
      <c r="C87" s="60" t="str">
        <f t="shared" si="20"/>
        <v>Liam Eplett</v>
      </c>
      <c r="D87" s="70" t="s">
        <v>873</v>
      </c>
      <c r="E87" s="63">
        <v>18776</v>
      </c>
      <c r="F87" s="60" t="s">
        <v>642</v>
      </c>
      <c r="G87" s="66">
        <f t="shared" si="11"/>
        <v>64</v>
      </c>
      <c r="H87" s="31">
        <f>IF(D87="m",VLOOKUP(G87,AgeStdHMS!$A:$L,10,FALSE),VLOOKUP(G87,'AgeStdHMS W'!A:L,10,FALSE))</f>
        <v>3.8865740740740742E-2</v>
      </c>
      <c r="I87" s="66">
        <f t="shared" si="21"/>
        <v>64</v>
      </c>
      <c r="J87" s="31">
        <f>IF($D87="m",VLOOKUP(I87,AgeStdHMS!$A:$L,12,FALSE),VLOOKUP(I87,'AgeStdHMS W'!$A:$L,12,FALSE))</f>
        <v>5.1504629629629629E-2</v>
      </c>
      <c r="K87" s="66">
        <f t="shared" si="13"/>
        <v>64</v>
      </c>
      <c r="L87" s="31">
        <f>IF($D87="m",VLOOKUP(K87,AgeStdHMS!$A:$L,12,FALSE),VLOOKUP(K87,'AgeStdHMS W'!$A:$L,12,FALSE))</f>
        <v>5.1504629629629629E-2</v>
      </c>
      <c r="M87" s="66">
        <f t="shared" si="14"/>
        <v>64</v>
      </c>
      <c r="N87" s="31">
        <f>IF($D87="m",VLOOKUP(M87,AgeStdHMS!$A:$L,2,FALSE),VLOOKUP(M87,'AgeStdHMS W'!$A:$L,2,FALSE))</f>
        <v>1.1469907407407408E-2</v>
      </c>
      <c r="O87" s="66">
        <f t="shared" si="15"/>
        <v>64</v>
      </c>
      <c r="P87" s="31">
        <f>IF($D87="m",VLOOKUP(O87,AgeStdHMS!$A:$L,7,FALSE),VLOOKUP(O87,'AgeStdHMS W'!$A:$L,7,FALSE))</f>
        <v>2.3645833333333335E-2</v>
      </c>
      <c r="Q87" s="66">
        <f t="shared" si="15"/>
        <v>65</v>
      </c>
      <c r="R87" s="31">
        <f>IF($D87="m",VLOOKUP(Q87,AgeStdHMS!$A:$L,7,FALSE),VLOOKUP(Q87,'AgeStdHMS W'!$A:$L,7,FALSE))</f>
        <v>2.3877314814814816E-2</v>
      </c>
      <c r="S87" s="66">
        <f t="shared" si="15"/>
        <v>65</v>
      </c>
      <c r="T87" s="31">
        <f>IF($D87="m",VLOOKUP(S87,AgeStdHMS!$A:$L,7,FALSE),VLOOKUP(S87,'AgeStdHMS W'!$A:$L,7,FALSE))</f>
        <v>2.3877314814814816E-2</v>
      </c>
      <c r="U87" s="66">
        <f t="shared" si="15"/>
        <v>65</v>
      </c>
      <c r="V87" s="31">
        <f>IF($D87="m",VLOOKUP(U87,AgeStdHMS!$A:$L,7,FALSE),VLOOKUP(U87,'AgeStdHMS W'!$A:$L,7,FALSE))</f>
        <v>2.3877314814814816E-2</v>
      </c>
      <c r="W87" s="66">
        <f t="shared" si="16"/>
        <v>64</v>
      </c>
      <c r="X87" s="31">
        <f>IF($D87="m",VLOOKUP(W87,AgeStdHMS!$A:$L,7,FALSE),VLOOKUP(W87,'AgeStdHMS W'!$A:$L,7,FALSE))</f>
        <v>2.3645833333333335E-2</v>
      </c>
      <c r="Y87" s="66">
        <f t="shared" si="17"/>
        <v>64</v>
      </c>
      <c r="Z87" s="31">
        <f>IF($D87="m",VLOOKUP(Y87,AgeStdHMS!$A:$L,7,FALSE),VLOOKUP(Y87,'AgeStdHMS W'!$A:$L,7,FALSE))</f>
        <v>2.3645833333333335E-2</v>
      </c>
      <c r="AA87" s="66">
        <f t="shared" si="18"/>
        <v>64</v>
      </c>
      <c r="AB87" s="31">
        <f>IF($D87="m",VLOOKUP(AA87,AgeStdHMS!$A:$L,7,FALSE),VLOOKUP(AA87,'AgeStdHMS W'!$A:$L,7,FALSE))</f>
        <v>2.3645833333333335E-2</v>
      </c>
      <c r="AC87" s="66">
        <f t="shared" si="19"/>
        <v>64</v>
      </c>
      <c r="AD87" s="31">
        <f>IF($D87="m",VLOOKUP(AC87,AgeStdHMS!$A:$L,7,FALSE),VLOOKUP(AC87,'AgeStdHMS W'!$A:$L,7,FALSE))</f>
        <v>2.3645833333333335E-2</v>
      </c>
    </row>
    <row r="88" spans="1:30" x14ac:dyDescent="0.2">
      <c r="A88" s="60" t="s">
        <v>641</v>
      </c>
      <c r="B88" s="60" t="s">
        <v>640</v>
      </c>
      <c r="C88" s="60" t="str">
        <f t="shared" si="20"/>
        <v>Sue  Evans</v>
      </c>
      <c r="D88" s="70" t="s">
        <v>874</v>
      </c>
      <c r="E88" s="63">
        <v>23186</v>
      </c>
      <c r="F88" s="60" t="s">
        <v>639</v>
      </c>
      <c r="G88" s="66">
        <f t="shared" si="11"/>
        <v>52</v>
      </c>
      <c r="H88" s="31">
        <f>IF(D88="m",VLOOKUP(G88,AgeStdHMS!$A:$L,10,FALSE),VLOOKUP(G88,'AgeStdHMS W'!A:L,10,FALSE))</f>
        <v>3.9930555555555552E-2</v>
      </c>
      <c r="I88" s="66">
        <f t="shared" si="21"/>
        <v>52</v>
      </c>
      <c r="J88" s="31">
        <f>IF($D88="m",VLOOKUP(I88,AgeStdHMS!$A:$L,12,FALSE),VLOOKUP(I88,'AgeStdHMS W'!$A:$L,12,FALSE))</f>
        <v>5.275462962962963E-2</v>
      </c>
      <c r="K88" s="66">
        <f t="shared" si="13"/>
        <v>52</v>
      </c>
      <c r="L88" s="31">
        <f>IF($D88="m",VLOOKUP(K88,AgeStdHMS!$A:$L,12,FALSE),VLOOKUP(K88,'AgeStdHMS W'!$A:$L,12,FALSE))</f>
        <v>5.275462962962963E-2</v>
      </c>
      <c r="M88" s="66">
        <f t="shared" si="14"/>
        <v>52</v>
      </c>
      <c r="N88" s="31">
        <f>IF($D88="m",VLOOKUP(M88,AgeStdHMS!$A:$L,2,FALSE),VLOOKUP(M88,'AgeStdHMS W'!$A:$L,2,FALSE))</f>
        <v>1.1724537037037037E-2</v>
      </c>
      <c r="O88" s="66">
        <f t="shared" si="15"/>
        <v>52</v>
      </c>
      <c r="P88" s="31">
        <f>IF($D88="m",VLOOKUP(O88,AgeStdHMS!$A:$L,7,FALSE),VLOOKUP(O88,'AgeStdHMS W'!$A:$L,7,FALSE))</f>
        <v>2.4375000000000001E-2</v>
      </c>
      <c r="Q88" s="66">
        <f t="shared" si="15"/>
        <v>52</v>
      </c>
      <c r="R88" s="31">
        <f>IF($D88="m",VLOOKUP(Q88,AgeStdHMS!$A:$L,7,FALSE),VLOOKUP(Q88,'AgeStdHMS W'!$A:$L,7,FALSE))</f>
        <v>2.4375000000000001E-2</v>
      </c>
      <c r="S88" s="66">
        <f t="shared" si="15"/>
        <v>53</v>
      </c>
      <c r="T88" s="31">
        <f>IF($D88="m",VLOOKUP(S88,AgeStdHMS!$A:$L,7,FALSE),VLOOKUP(S88,'AgeStdHMS W'!$A:$L,7,FALSE))</f>
        <v>2.4675925925925928E-2</v>
      </c>
      <c r="U88" s="66">
        <f t="shared" si="15"/>
        <v>53</v>
      </c>
      <c r="V88" s="31">
        <f>IF($D88="m",VLOOKUP(U88,AgeStdHMS!$A:$L,7,FALSE),VLOOKUP(U88,'AgeStdHMS W'!$A:$L,7,FALSE))</f>
        <v>2.4675925925925928E-2</v>
      </c>
      <c r="W88" s="66">
        <f t="shared" si="16"/>
        <v>52</v>
      </c>
      <c r="X88" s="31">
        <f>IF($D88="m",VLOOKUP(W88,AgeStdHMS!$A:$L,7,FALSE),VLOOKUP(W88,'AgeStdHMS W'!$A:$L,7,FALSE))</f>
        <v>2.4375000000000001E-2</v>
      </c>
      <c r="Y88" s="66">
        <f t="shared" si="17"/>
        <v>52</v>
      </c>
      <c r="Z88" s="31">
        <f>IF($D88="m",VLOOKUP(Y88,AgeStdHMS!$A:$L,7,FALSE),VLOOKUP(Y88,'AgeStdHMS W'!$A:$L,7,FALSE))</f>
        <v>2.4375000000000001E-2</v>
      </c>
      <c r="AA88" s="66">
        <f t="shared" si="18"/>
        <v>52</v>
      </c>
      <c r="AB88" s="31">
        <f>IF($D88="m",VLOOKUP(AA88,AgeStdHMS!$A:$L,7,FALSE),VLOOKUP(AA88,'AgeStdHMS W'!$A:$L,7,FALSE))</f>
        <v>2.4375000000000001E-2</v>
      </c>
      <c r="AC88" s="66">
        <f t="shared" si="19"/>
        <v>52</v>
      </c>
      <c r="AD88" s="31">
        <f>IF($D88="m",VLOOKUP(AC88,AgeStdHMS!$A:$L,7,FALSE),VLOOKUP(AC88,'AgeStdHMS W'!$A:$L,7,FALSE))</f>
        <v>2.4375000000000001E-2</v>
      </c>
    </row>
    <row r="89" spans="1:30" x14ac:dyDescent="0.2">
      <c r="A89" s="60" t="s">
        <v>638</v>
      </c>
      <c r="B89" s="60" t="s">
        <v>637</v>
      </c>
      <c r="C89" s="60" t="str">
        <f t="shared" si="20"/>
        <v>Colin Ewin</v>
      </c>
      <c r="D89" s="70" t="s">
        <v>873</v>
      </c>
      <c r="E89" s="63">
        <v>19264</v>
      </c>
      <c r="F89" s="60" t="s">
        <v>636</v>
      </c>
      <c r="G89" s="66">
        <f t="shared" si="11"/>
        <v>63</v>
      </c>
      <c r="H89" s="31">
        <f>IF(D89="m",VLOOKUP(G89,AgeStdHMS!$A:$L,10,FALSE),VLOOKUP(G89,'AgeStdHMS W'!A:L,10,FALSE))</f>
        <v>3.8495370370370367E-2</v>
      </c>
      <c r="I89" s="66">
        <f t="shared" si="21"/>
        <v>63</v>
      </c>
      <c r="J89" s="31">
        <f>IF($D89="m",VLOOKUP(I89,AgeStdHMS!$A:$L,12,FALSE),VLOOKUP(I89,'AgeStdHMS W'!$A:$L,12,FALSE))</f>
        <v>5.0995370370370371E-2</v>
      </c>
      <c r="K89" s="66">
        <f t="shared" si="13"/>
        <v>63</v>
      </c>
      <c r="L89" s="31">
        <f>IF($D89="m",VLOOKUP(K89,AgeStdHMS!$A:$L,12,FALSE),VLOOKUP(K89,'AgeStdHMS W'!$A:$L,12,FALSE))</f>
        <v>5.0995370370370371E-2</v>
      </c>
      <c r="M89" s="66">
        <f t="shared" si="14"/>
        <v>63</v>
      </c>
      <c r="N89" s="31">
        <f>IF($D89="m",VLOOKUP(M89,AgeStdHMS!$A:$L,2,FALSE),VLOOKUP(M89,'AgeStdHMS W'!$A:$L,2,FALSE))</f>
        <v>1.136574074074074E-2</v>
      </c>
      <c r="O89" s="66">
        <f t="shared" si="15"/>
        <v>63</v>
      </c>
      <c r="P89" s="31">
        <f>IF($D89="m",VLOOKUP(O89,AgeStdHMS!$A:$L,7,FALSE),VLOOKUP(O89,'AgeStdHMS W'!$A:$L,7,FALSE))</f>
        <v>2.3425925925925926E-2</v>
      </c>
      <c r="Q89" s="66">
        <f t="shared" si="15"/>
        <v>63</v>
      </c>
      <c r="R89" s="31">
        <f>IF($D89="m",VLOOKUP(Q89,AgeStdHMS!$A:$L,7,FALSE),VLOOKUP(Q89,'AgeStdHMS W'!$A:$L,7,FALSE))</f>
        <v>2.3425925925925926E-2</v>
      </c>
      <c r="S89" s="66">
        <f t="shared" si="15"/>
        <v>63</v>
      </c>
      <c r="T89" s="31">
        <f>IF($D89="m",VLOOKUP(S89,AgeStdHMS!$A:$L,7,FALSE),VLOOKUP(S89,'AgeStdHMS W'!$A:$L,7,FALSE))</f>
        <v>2.3425925925925926E-2</v>
      </c>
      <c r="U89" s="66">
        <f t="shared" si="15"/>
        <v>63</v>
      </c>
      <c r="V89" s="31">
        <f>IF($D89="m",VLOOKUP(U89,AgeStdHMS!$A:$L,7,FALSE),VLOOKUP(U89,'AgeStdHMS W'!$A:$L,7,FALSE))</f>
        <v>2.3425925925925926E-2</v>
      </c>
      <c r="W89" s="66">
        <f t="shared" si="16"/>
        <v>63</v>
      </c>
      <c r="X89" s="31">
        <f>IF($D89="m",VLOOKUP(W89,AgeStdHMS!$A:$L,7,FALSE),VLOOKUP(W89,'AgeStdHMS W'!$A:$L,7,FALSE))</f>
        <v>2.3425925925925926E-2</v>
      </c>
      <c r="Y89" s="66">
        <f t="shared" si="17"/>
        <v>63</v>
      </c>
      <c r="Z89" s="31">
        <f>IF($D89="m",VLOOKUP(Y89,AgeStdHMS!$A:$L,7,FALSE),VLOOKUP(Y89,'AgeStdHMS W'!$A:$L,7,FALSE))</f>
        <v>2.3425925925925926E-2</v>
      </c>
      <c r="AA89" s="66">
        <f t="shared" si="18"/>
        <v>63</v>
      </c>
      <c r="AB89" s="31">
        <f>IF($D89="m",VLOOKUP(AA89,AgeStdHMS!$A:$L,7,FALSE),VLOOKUP(AA89,'AgeStdHMS W'!$A:$L,7,FALSE))</f>
        <v>2.3425925925925926E-2</v>
      </c>
      <c r="AC89" s="66">
        <f t="shared" si="19"/>
        <v>63</v>
      </c>
      <c r="AD89" s="31">
        <f>IF($D89="m",VLOOKUP(AC89,AgeStdHMS!$A:$L,7,FALSE),VLOOKUP(AC89,'AgeStdHMS W'!$A:$L,7,FALSE))</f>
        <v>2.3425925925925926E-2</v>
      </c>
    </row>
    <row r="90" spans="1:30" x14ac:dyDescent="0.2">
      <c r="A90" s="60" t="s">
        <v>425</v>
      </c>
      <c r="B90" s="60" t="s">
        <v>635</v>
      </c>
      <c r="C90" s="60" t="str">
        <f t="shared" si="20"/>
        <v>Gary Faires</v>
      </c>
      <c r="D90" s="70" t="s">
        <v>873</v>
      </c>
      <c r="E90" s="63">
        <v>25297</v>
      </c>
      <c r="F90" s="60" t="s">
        <v>634</v>
      </c>
      <c r="G90" s="66">
        <f t="shared" si="11"/>
        <v>46</v>
      </c>
      <c r="H90" s="31">
        <f>IF(D90="m",VLOOKUP(G90,AgeStdHMS!$A:$L,10,FALSE),VLOOKUP(G90,'AgeStdHMS W'!A:L,10,FALSE))</f>
        <v>3.3067129629629627E-2</v>
      </c>
      <c r="I90" s="66">
        <f t="shared" si="21"/>
        <v>46</v>
      </c>
      <c r="J90" s="31">
        <f>IF($D90="m",VLOOKUP(I90,AgeStdHMS!$A:$L,12,FALSE),VLOOKUP(I90,'AgeStdHMS W'!$A:$L,12,FALSE))</f>
        <v>4.372685185185185E-2</v>
      </c>
      <c r="K90" s="66">
        <f t="shared" si="13"/>
        <v>46</v>
      </c>
      <c r="L90" s="31">
        <f>IF($D90="m",VLOOKUP(K90,AgeStdHMS!$A:$L,12,FALSE),VLOOKUP(K90,'AgeStdHMS W'!$A:$L,12,FALSE))</f>
        <v>4.372685185185185E-2</v>
      </c>
      <c r="M90" s="66">
        <f t="shared" si="14"/>
        <v>47</v>
      </c>
      <c r="N90" s="31">
        <f>IF($D90="m",VLOOKUP(M90,AgeStdHMS!$A:$L,2,FALSE),VLOOKUP(M90,'AgeStdHMS W'!$A:$L,2,FALSE))</f>
        <v>1.0011574074074074E-2</v>
      </c>
      <c r="O90" s="66">
        <f t="shared" si="15"/>
        <v>47</v>
      </c>
      <c r="P90" s="31">
        <f>IF($D90="m",VLOOKUP(O90,AgeStdHMS!$A:$L,7,FALSE),VLOOKUP(O90,'AgeStdHMS W'!$A:$L,7,FALSE))</f>
        <v>2.0347222222222221E-2</v>
      </c>
      <c r="Q90" s="66">
        <f t="shared" si="15"/>
        <v>47</v>
      </c>
      <c r="R90" s="31">
        <f>IF($D90="m",VLOOKUP(Q90,AgeStdHMS!$A:$L,7,FALSE),VLOOKUP(Q90,'AgeStdHMS W'!$A:$L,7,FALSE))</f>
        <v>2.0347222222222221E-2</v>
      </c>
      <c r="S90" s="66">
        <f t="shared" si="15"/>
        <v>47</v>
      </c>
      <c r="T90" s="31">
        <f>IF($D90="m",VLOOKUP(S90,AgeStdHMS!$A:$L,7,FALSE),VLOOKUP(S90,'AgeStdHMS W'!$A:$L,7,FALSE))</f>
        <v>2.0347222222222221E-2</v>
      </c>
      <c r="U90" s="66">
        <f t="shared" si="15"/>
        <v>47</v>
      </c>
      <c r="V90" s="31">
        <f>IF($D90="m",VLOOKUP(U90,AgeStdHMS!$A:$L,7,FALSE),VLOOKUP(U90,'AgeStdHMS W'!$A:$L,7,FALSE))</f>
        <v>2.0347222222222221E-2</v>
      </c>
      <c r="W90" s="66">
        <f t="shared" si="16"/>
        <v>47</v>
      </c>
      <c r="X90" s="31">
        <f>IF($D90="m",VLOOKUP(W90,AgeStdHMS!$A:$L,7,FALSE),VLOOKUP(W90,'AgeStdHMS W'!$A:$L,7,FALSE))</f>
        <v>2.0347222222222221E-2</v>
      </c>
      <c r="Y90" s="66">
        <f t="shared" si="17"/>
        <v>47</v>
      </c>
      <c r="Z90" s="31">
        <f>IF($D90="m",VLOOKUP(Y90,AgeStdHMS!$A:$L,7,FALSE),VLOOKUP(Y90,'AgeStdHMS W'!$A:$L,7,FALSE))</f>
        <v>2.0347222222222221E-2</v>
      </c>
      <c r="AA90" s="66">
        <f t="shared" si="18"/>
        <v>47</v>
      </c>
      <c r="AB90" s="31">
        <f>IF($D90="m",VLOOKUP(AA90,AgeStdHMS!$A:$L,7,FALSE),VLOOKUP(AA90,'AgeStdHMS W'!$A:$L,7,FALSE))</f>
        <v>2.0347222222222221E-2</v>
      </c>
      <c r="AC90" s="66">
        <f t="shared" si="19"/>
        <v>47</v>
      </c>
      <c r="AD90" s="31">
        <f>IF($D90="m",VLOOKUP(AC90,AgeStdHMS!$A:$L,7,FALSE),VLOOKUP(AC90,'AgeStdHMS W'!$A:$L,7,FALSE))</f>
        <v>2.0347222222222221E-2</v>
      </c>
    </row>
    <row r="91" spans="1:30" x14ac:dyDescent="0.2">
      <c r="A91" s="60" t="s">
        <v>633</v>
      </c>
      <c r="B91" s="60" t="s">
        <v>632</v>
      </c>
      <c r="C91" s="60" t="str">
        <f t="shared" si="20"/>
        <v>Dave  Faulkner</v>
      </c>
      <c r="D91" s="70" t="s">
        <v>873</v>
      </c>
      <c r="E91" s="63">
        <v>19190</v>
      </c>
      <c r="F91" s="60" t="s">
        <v>631</v>
      </c>
      <c r="G91" s="66">
        <f t="shared" si="11"/>
        <v>63</v>
      </c>
      <c r="H91" s="31">
        <f>IF(D91="m",VLOOKUP(G91,AgeStdHMS!$A:$L,10,FALSE),VLOOKUP(G91,'AgeStdHMS W'!A:L,10,FALSE))</f>
        <v>3.8495370370370367E-2</v>
      </c>
      <c r="I91" s="66">
        <f t="shared" si="21"/>
        <v>63</v>
      </c>
      <c r="J91" s="31">
        <f>IF($D91="m",VLOOKUP(I91,AgeStdHMS!$A:$L,12,FALSE),VLOOKUP(I91,'AgeStdHMS W'!$A:$L,12,FALSE))</f>
        <v>5.0995370370370371E-2</v>
      </c>
      <c r="K91" s="66">
        <f t="shared" si="13"/>
        <v>63</v>
      </c>
      <c r="L91" s="31">
        <f>IF($D91="m",VLOOKUP(K91,AgeStdHMS!$A:$L,12,FALSE),VLOOKUP(K91,'AgeStdHMS W'!$A:$L,12,FALSE))</f>
        <v>5.0995370370370371E-2</v>
      </c>
      <c r="M91" s="66">
        <f t="shared" si="14"/>
        <v>63</v>
      </c>
      <c r="N91" s="31">
        <f>IF($D91="m",VLOOKUP(M91,AgeStdHMS!$A:$L,2,FALSE),VLOOKUP(M91,'AgeStdHMS W'!$A:$L,2,FALSE))</f>
        <v>1.136574074074074E-2</v>
      </c>
      <c r="O91" s="66">
        <f t="shared" si="15"/>
        <v>63</v>
      </c>
      <c r="P91" s="31">
        <f>IF($D91="m",VLOOKUP(O91,AgeStdHMS!$A:$L,7,FALSE),VLOOKUP(O91,'AgeStdHMS W'!$A:$L,7,FALSE))</f>
        <v>2.3425925925925926E-2</v>
      </c>
      <c r="Q91" s="66">
        <f t="shared" si="15"/>
        <v>63</v>
      </c>
      <c r="R91" s="31">
        <f>IF($D91="m",VLOOKUP(Q91,AgeStdHMS!$A:$L,7,FALSE),VLOOKUP(Q91,'AgeStdHMS W'!$A:$L,7,FALSE))</f>
        <v>2.3425925925925926E-2</v>
      </c>
      <c r="S91" s="66">
        <f t="shared" si="15"/>
        <v>63</v>
      </c>
      <c r="T91" s="31">
        <f>IF($D91="m",VLOOKUP(S91,AgeStdHMS!$A:$L,7,FALSE),VLOOKUP(S91,'AgeStdHMS W'!$A:$L,7,FALSE))</f>
        <v>2.3425925925925926E-2</v>
      </c>
      <c r="U91" s="66">
        <f t="shared" si="15"/>
        <v>64</v>
      </c>
      <c r="V91" s="31">
        <f>IF($D91="m",VLOOKUP(U91,AgeStdHMS!$A:$L,7,FALSE),VLOOKUP(U91,'AgeStdHMS W'!$A:$L,7,FALSE))</f>
        <v>2.3645833333333335E-2</v>
      </c>
      <c r="W91" s="66">
        <f t="shared" si="16"/>
        <v>63</v>
      </c>
      <c r="X91" s="31">
        <f>IF($D91="m",VLOOKUP(W91,AgeStdHMS!$A:$L,7,FALSE),VLOOKUP(W91,'AgeStdHMS W'!$A:$L,7,FALSE))</f>
        <v>2.3425925925925926E-2</v>
      </c>
      <c r="Y91" s="66">
        <f t="shared" si="17"/>
        <v>63</v>
      </c>
      <c r="Z91" s="31">
        <f>IF($D91="m",VLOOKUP(Y91,AgeStdHMS!$A:$L,7,FALSE),VLOOKUP(Y91,'AgeStdHMS W'!$A:$L,7,FALSE))</f>
        <v>2.3425925925925926E-2</v>
      </c>
      <c r="AA91" s="66">
        <f t="shared" si="18"/>
        <v>63</v>
      </c>
      <c r="AB91" s="31">
        <f>IF($D91="m",VLOOKUP(AA91,AgeStdHMS!$A:$L,7,FALSE),VLOOKUP(AA91,'AgeStdHMS W'!$A:$L,7,FALSE))</f>
        <v>2.3425925925925926E-2</v>
      </c>
      <c r="AC91" s="66">
        <f t="shared" si="19"/>
        <v>63</v>
      </c>
      <c r="AD91" s="31">
        <f>IF($D91="m",VLOOKUP(AC91,AgeStdHMS!$A:$L,7,FALSE),VLOOKUP(AC91,'AgeStdHMS W'!$A:$L,7,FALSE))</f>
        <v>2.3425925925925926E-2</v>
      </c>
    </row>
    <row r="92" spans="1:30" x14ac:dyDescent="0.2">
      <c r="A92" s="60" t="s">
        <v>248</v>
      </c>
      <c r="B92" s="60" t="s">
        <v>630</v>
      </c>
      <c r="C92" s="60" t="str">
        <f t="shared" si="20"/>
        <v>Sarah Feal</v>
      </c>
      <c r="D92" s="70" t="s">
        <v>874</v>
      </c>
      <c r="E92" s="63">
        <v>26152</v>
      </c>
      <c r="F92" s="60" t="s">
        <v>629</v>
      </c>
      <c r="G92" s="66">
        <f t="shared" ref="G92:G155" si="22">INT((G$1-E92)/365.25)</f>
        <v>44</v>
      </c>
      <c r="H92" s="31">
        <f>IF(D92="m",VLOOKUP(G92,AgeStdHMS!$A:$L,10,FALSE),VLOOKUP(G92,'AgeStdHMS W'!A:L,10,FALSE))</f>
        <v>3.6539351851851851E-2</v>
      </c>
      <c r="I92" s="66">
        <f t="shared" si="21"/>
        <v>44</v>
      </c>
      <c r="J92" s="31">
        <f>IF($D92="m",VLOOKUP(I92,AgeStdHMS!$A:$L,12,FALSE),VLOOKUP(I92,'AgeStdHMS W'!$A:$L,12,FALSE))</f>
        <v>4.8275462962962964E-2</v>
      </c>
      <c r="K92" s="66">
        <f t="shared" si="13"/>
        <v>44</v>
      </c>
      <c r="L92" s="31">
        <f>IF($D92="m",VLOOKUP(K92,AgeStdHMS!$A:$L,12,FALSE),VLOOKUP(K92,'AgeStdHMS W'!$A:$L,12,FALSE))</f>
        <v>4.8275462962962964E-2</v>
      </c>
      <c r="M92" s="66">
        <f t="shared" si="14"/>
        <v>44</v>
      </c>
      <c r="N92" s="31">
        <f>IF($D92="m",VLOOKUP(M92,AgeStdHMS!$A:$L,2,FALSE),VLOOKUP(M92,'AgeStdHMS W'!$A:$L,2,FALSE))</f>
        <v>1.0821759259259258E-2</v>
      </c>
      <c r="O92" s="66">
        <f t="shared" si="15"/>
        <v>44</v>
      </c>
      <c r="P92" s="31">
        <f>IF($D92="m",VLOOKUP(O92,AgeStdHMS!$A:$L,7,FALSE),VLOOKUP(O92,'AgeStdHMS W'!$A:$L,7,FALSE))</f>
        <v>2.2326388888888889E-2</v>
      </c>
      <c r="Q92" s="66">
        <f t="shared" si="15"/>
        <v>44</v>
      </c>
      <c r="R92" s="31">
        <f>IF($D92="m",VLOOKUP(Q92,AgeStdHMS!$A:$L,7,FALSE),VLOOKUP(Q92,'AgeStdHMS W'!$A:$L,7,FALSE))</f>
        <v>2.2326388888888889E-2</v>
      </c>
      <c r="S92" s="66">
        <f t="shared" si="15"/>
        <v>44</v>
      </c>
      <c r="T92" s="31">
        <f>IF($D92="m",VLOOKUP(S92,AgeStdHMS!$A:$L,7,FALSE),VLOOKUP(S92,'AgeStdHMS W'!$A:$L,7,FALSE))</f>
        <v>2.2326388888888889E-2</v>
      </c>
      <c r="U92" s="66">
        <f t="shared" si="15"/>
        <v>44</v>
      </c>
      <c r="V92" s="31">
        <f>IF($D92="m",VLOOKUP(U92,AgeStdHMS!$A:$L,7,FALSE),VLOOKUP(U92,'AgeStdHMS W'!$A:$L,7,FALSE))</f>
        <v>2.2326388888888889E-2</v>
      </c>
      <c r="W92" s="66">
        <f t="shared" si="16"/>
        <v>44</v>
      </c>
      <c r="X92" s="31">
        <f>IF($D92="m",VLOOKUP(W92,AgeStdHMS!$A:$L,7,FALSE),VLOOKUP(W92,'AgeStdHMS W'!$A:$L,7,FALSE))</f>
        <v>2.2326388888888889E-2</v>
      </c>
      <c r="Y92" s="66">
        <f t="shared" si="17"/>
        <v>44</v>
      </c>
      <c r="Z92" s="31">
        <f>IF($D92="m",VLOOKUP(Y92,AgeStdHMS!$A:$L,7,FALSE),VLOOKUP(Y92,'AgeStdHMS W'!$A:$L,7,FALSE))</f>
        <v>2.2326388888888889E-2</v>
      </c>
      <c r="AA92" s="66">
        <f t="shared" si="18"/>
        <v>44</v>
      </c>
      <c r="AB92" s="31">
        <f>IF($D92="m",VLOOKUP(AA92,AgeStdHMS!$A:$L,7,FALSE),VLOOKUP(AA92,'AgeStdHMS W'!$A:$L,7,FALSE))</f>
        <v>2.2326388888888889E-2</v>
      </c>
      <c r="AC92" s="66">
        <f t="shared" si="19"/>
        <v>44</v>
      </c>
      <c r="AD92" s="31">
        <f>IF($D92="m",VLOOKUP(AC92,AgeStdHMS!$A:$L,7,FALSE),VLOOKUP(AC92,'AgeStdHMS W'!$A:$L,7,FALSE))</f>
        <v>2.2326388888888889E-2</v>
      </c>
    </row>
    <row r="93" spans="1:30" x14ac:dyDescent="0.2">
      <c r="A93" s="60" t="s">
        <v>257</v>
      </c>
      <c r="B93" s="60" t="s">
        <v>625</v>
      </c>
      <c r="C93" s="60" t="str">
        <f t="shared" si="20"/>
        <v>Emma Ferry</v>
      </c>
      <c r="D93" s="70" t="s">
        <v>873</v>
      </c>
      <c r="E93" s="63">
        <v>28160</v>
      </c>
      <c r="F93" s="60" t="s">
        <v>628</v>
      </c>
      <c r="G93" s="66">
        <f t="shared" si="22"/>
        <v>38</v>
      </c>
      <c r="H93" s="31">
        <f>IF(D93="m",VLOOKUP(G93,AgeStdHMS!$A:$L,10,FALSE),VLOOKUP(G93,'AgeStdHMS W'!A:L,10,FALSE))</f>
        <v>3.1134259259259261E-2</v>
      </c>
      <c r="I93" s="66">
        <f t="shared" si="21"/>
        <v>39</v>
      </c>
      <c r="J93" s="31">
        <f>IF($D93="m",VLOOKUP(I93,AgeStdHMS!$A:$L,12,FALSE),VLOOKUP(I93,'AgeStdHMS W'!$A:$L,12,FALSE))</f>
        <v>4.1435185185185186E-2</v>
      </c>
      <c r="K93" s="66">
        <f t="shared" si="13"/>
        <v>39</v>
      </c>
      <c r="L93" s="31">
        <f>IF($D93="m",VLOOKUP(K93,AgeStdHMS!$A:$L,12,FALSE),VLOOKUP(K93,'AgeStdHMS W'!$A:$L,12,FALSE))</f>
        <v>4.1435185185185186E-2</v>
      </c>
      <c r="M93" s="66">
        <f t="shared" si="14"/>
        <v>39</v>
      </c>
      <c r="N93" s="31">
        <f>IF($D93="m",VLOOKUP(M93,AgeStdHMS!$A:$L,2,FALSE),VLOOKUP(M93,'AgeStdHMS W'!$A:$L,2,FALSE))</f>
        <v>9.4560185185185181E-3</v>
      </c>
      <c r="O93" s="66">
        <f t="shared" si="15"/>
        <v>39</v>
      </c>
      <c r="P93" s="31">
        <f>IF($D93="m",VLOOKUP(O93,AgeStdHMS!$A:$L,7,FALSE),VLOOKUP(O93,'AgeStdHMS W'!$A:$L,7,FALSE))</f>
        <v>1.9108796296296297E-2</v>
      </c>
      <c r="Q93" s="66">
        <f t="shared" si="15"/>
        <v>39</v>
      </c>
      <c r="R93" s="31">
        <f>IF($D93="m",VLOOKUP(Q93,AgeStdHMS!$A:$L,7,FALSE),VLOOKUP(Q93,'AgeStdHMS W'!$A:$L,7,FALSE))</f>
        <v>1.9108796296296297E-2</v>
      </c>
      <c r="S93" s="66">
        <f t="shared" si="15"/>
        <v>39</v>
      </c>
      <c r="T93" s="31">
        <f>IF($D93="m",VLOOKUP(S93,AgeStdHMS!$A:$L,7,FALSE),VLOOKUP(S93,'AgeStdHMS W'!$A:$L,7,FALSE))</f>
        <v>1.9108796296296297E-2</v>
      </c>
      <c r="U93" s="66">
        <f t="shared" si="15"/>
        <v>39</v>
      </c>
      <c r="V93" s="31">
        <f>IF($D93="m",VLOOKUP(U93,AgeStdHMS!$A:$L,7,FALSE),VLOOKUP(U93,'AgeStdHMS W'!$A:$L,7,FALSE))</f>
        <v>1.9108796296296297E-2</v>
      </c>
      <c r="W93" s="66">
        <f t="shared" si="16"/>
        <v>39</v>
      </c>
      <c r="X93" s="31">
        <f>IF($D93="m",VLOOKUP(W93,AgeStdHMS!$A:$L,7,FALSE),VLOOKUP(W93,'AgeStdHMS W'!$A:$L,7,FALSE))</f>
        <v>1.9108796296296297E-2</v>
      </c>
      <c r="Y93" s="66">
        <f t="shared" si="17"/>
        <v>39</v>
      </c>
      <c r="Z93" s="31">
        <f>IF($D93="m",VLOOKUP(Y93,AgeStdHMS!$A:$L,7,FALSE),VLOOKUP(Y93,'AgeStdHMS W'!$A:$L,7,FALSE))</f>
        <v>1.9108796296296297E-2</v>
      </c>
      <c r="AA93" s="66">
        <f t="shared" si="18"/>
        <v>39</v>
      </c>
      <c r="AB93" s="31">
        <f>IF($D93="m",VLOOKUP(AA93,AgeStdHMS!$A:$L,7,FALSE),VLOOKUP(AA93,'AgeStdHMS W'!$A:$L,7,FALSE))</f>
        <v>1.9108796296296297E-2</v>
      </c>
      <c r="AC93" s="66">
        <f t="shared" si="19"/>
        <v>39</v>
      </c>
      <c r="AD93" s="31">
        <f>IF($D93="m",VLOOKUP(AC93,AgeStdHMS!$A:$L,7,FALSE),VLOOKUP(AC93,'AgeStdHMS W'!$A:$L,7,FALSE))</f>
        <v>1.9108796296296297E-2</v>
      </c>
    </row>
    <row r="94" spans="1:30" x14ac:dyDescent="0.2">
      <c r="A94" s="60" t="s">
        <v>627</v>
      </c>
      <c r="B94" s="60" t="s">
        <v>625</v>
      </c>
      <c r="C94" s="60" t="str">
        <f t="shared" si="20"/>
        <v>Ben Ferry</v>
      </c>
      <c r="D94" s="70" t="s">
        <v>874</v>
      </c>
      <c r="E94" s="63">
        <v>38100</v>
      </c>
      <c r="F94" s="60" t="s">
        <v>626</v>
      </c>
      <c r="G94" s="66">
        <f t="shared" si="22"/>
        <v>11</v>
      </c>
      <c r="H94" s="31">
        <f>IF(D94="m",VLOOKUP(G94,AgeStdHMS!$A:$L,10,FALSE),VLOOKUP(G94,'AgeStdHMS W'!A:L,10,FALSE))</f>
        <v>3.9895833333333332E-2</v>
      </c>
      <c r="I94" s="66">
        <f t="shared" si="21"/>
        <v>11</v>
      </c>
      <c r="J94" s="31">
        <f>IF($D94="m",VLOOKUP(I94,AgeStdHMS!$A:$L,12,FALSE),VLOOKUP(I94,'AgeStdHMS W'!$A:$L,12,FALSE))</f>
        <v>5.5370370370370368E-2</v>
      </c>
      <c r="K94" s="66">
        <f t="shared" si="13"/>
        <v>11</v>
      </c>
      <c r="L94" s="31">
        <f>IF($D94="m",VLOOKUP(K94,AgeStdHMS!$A:$L,12,FALSE),VLOOKUP(K94,'AgeStdHMS W'!$A:$L,12,FALSE))</f>
        <v>5.5370370370370368E-2</v>
      </c>
      <c r="M94" s="66">
        <f t="shared" si="14"/>
        <v>11</v>
      </c>
      <c r="N94" s="31">
        <f>IF($D94="m",VLOOKUP(M94,AgeStdHMS!$A:$L,2,FALSE),VLOOKUP(M94,'AgeStdHMS W'!$A:$L,2,FALSE))</f>
        <v>1.173611111111111E-2</v>
      </c>
      <c r="O94" s="66">
        <f t="shared" si="15"/>
        <v>12</v>
      </c>
      <c r="P94" s="31">
        <f>IF($D94="m",VLOOKUP(O94,AgeStdHMS!$A:$L,7,FALSE),VLOOKUP(O94,'AgeStdHMS W'!$A:$L,7,FALSE))</f>
        <v>2.3726851851851853E-2</v>
      </c>
      <c r="Q94" s="66">
        <f t="shared" si="15"/>
        <v>12</v>
      </c>
      <c r="R94" s="31">
        <f>IF($D94="m",VLOOKUP(Q94,AgeStdHMS!$A:$L,7,FALSE),VLOOKUP(Q94,'AgeStdHMS W'!$A:$L,7,FALSE))</f>
        <v>2.3726851851851853E-2</v>
      </c>
      <c r="S94" s="66">
        <f t="shared" si="15"/>
        <v>12</v>
      </c>
      <c r="T94" s="31">
        <f>IF($D94="m",VLOOKUP(S94,AgeStdHMS!$A:$L,7,FALSE),VLOOKUP(S94,'AgeStdHMS W'!$A:$L,7,FALSE))</f>
        <v>2.3726851851851853E-2</v>
      </c>
      <c r="U94" s="66">
        <f t="shared" si="15"/>
        <v>12</v>
      </c>
      <c r="V94" s="31">
        <f>IF($D94="m",VLOOKUP(U94,AgeStdHMS!$A:$L,7,FALSE),VLOOKUP(U94,'AgeStdHMS W'!$A:$L,7,FALSE))</f>
        <v>2.3726851851851853E-2</v>
      </c>
      <c r="W94" s="66">
        <f t="shared" si="16"/>
        <v>12</v>
      </c>
      <c r="X94" s="31">
        <f>IF($D94="m",VLOOKUP(W94,AgeStdHMS!$A:$L,7,FALSE),VLOOKUP(W94,'AgeStdHMS W'!$A:$L,7,FALSE))</f>
        <v>2.3726851851851853E-2</v>
      </c>
      <c r="Y94" s="66">
        <f t="shared" si="17"/>
        <v>12</v>
      </c>
      <c r="Z94" s="31">
        <f>IF($D94="m",VLOOKUP(Y94,AgeStdHMS!$A:$L,7,FALSE),VLOOKUP(Y94,'AgeStdHMS W'!$A:$L,7,FALSE))</f>
        <v>2.3726851851851853E-2</v>
      </c>
      <c r="AA94" s="66">
        <f t="shared" si="18"/>
        <v>12</v>
      </c>
      <c r="AB94" s="31">
        <f>IF($D94="m",VLOOKUP(AA94,AgeStdHMS!$A:$L,7,FALSE),VLOOKUP(AA94,'AgeStdHMS W'!$A:$L,7,FALSE))</f>
        <v>2.3726851851851853E-2</v>
      </c>
      <c r="AC94" s="66">
        <f t="shared" si="19"/>
        <v>12</v>
      </c>
      <c r="AD94" s="31">
        <f>IF($D94="m",VLOOKUP(AC94,AgeStdHMS!$A:$L,7,FALSE),VLOOKUP(AC94,'AgeStdHMS W'!$A:$L,7,FALSE))</f>
        <v>2.3726851851851853E-2</v>
      </c>
    </row>
    <row r="95" spans="1:30" x14ac:dyDescent="0.2">
      <c r="A95" s="60" t="s">
        <v>357</v>
      </c>
      <c r="B95" s="60" t="s">
        <v>625</v>
      </c>
      <c r="C95" s="60" t="str">
        <f t="shared" si="20"/>
        <v>Amy Ferry</v>
      </c>
      <c r="D95" s="70" t="s">
        <v>874</v>
      </c>
      <c r="E95" s="63">
        <v>39134</v>
      </c>
      <c r="F95" s="60" t="s">
        <v>624</v>
      </c>
      <c r="G95" s="66">
        <f t="shared" si="22"/>
        <v>8</v>
      </c>
      <c r="H95" s="31">
        <f>IF(D95="m",VLOOKUP(G95,AgeStdHMS!$A:$L,10,FALSE),VLOOKUP(G95,'AgeStdHMS W'!A:L,10,FALSE))</f>
        <v>4.476851851851852E-2</v>
      </c>
      <c r="I95" s="66">
        <f t="shared" si="21"/>
        <v>8</v>
      </c>
      <c r="J95" s="31">
        <f>IF($D95="m",VLOOKUP(I95,AgeStdHMS!$A:$L,12,FALSE),VLOOKUP(I95,'AgeStdHMS W'!$A:$L,12,FALSE))</f>
        <v>6.3078703703703706E-2</v>
      </c>
      <c r="K95" s="66">
        <f t="shared" si="13"/>
        <v>9</v>
      </c>
      <c r="L95" s="31">
        <f>IF($D95="m",VLOOKUP(K95,AgeStdHMS!$A:$L,12,FALSE),VLOOKUP(K95,'AgeStdHMS W'!$A:$L,12,FALSE))</f>
        <v>6.0069444444444446E-2</v>
      </c>
      <c r="M95" s="66">
        <f t="shared" si="14"/>
        <v>9</v>
      </c>
      <c r="N95" s="31">
        <f>IF($D95="m",VLOOKUP(M95,AgeStdHMS!$A:$L,2,FALSE),VLOOKUP(M95,'AgeStdHMS W'!$A:$L,2,FALSE))</f>
        <v>1.2453703703703703E-2</v>
      </c>
      <c r="O95" s="66">
        <f t="shared" si="15"/>
        <v>9</v>
      </c>
      <c r="P95" s="31">
        <f>IF($D95="m",VLOOKUP(O95,AgeStdHMS!$A:$L,7,FALSE),VLOOKUP(O95,'AgeStdHMS W'!$A:$L,7,FALSE))</f>
        <v>2.5844907407407407E-2</v>
      </c>
      <c r="Q95" s="66">
        <f t="shared" si="15"/>
        <v>9</v>
      </c>
      <c r="R95" s="31">
        <f>IF($D95="m",VLOOKUP(Q95,AgeStdHMS!$A:$L,7,FALSE),VLOOKUP(Q95,'AgeStdHMS W'!$A:$L,7,FALSE))</f>
        <v>2.5844907407407407E-2</v>
      </c>
      <c r="S95" s="66">
        <f t="shared" si="15"/>
        <v>9</v>
      </c>
      <c r="T95" s="31">
        <f>IF($D95="m",VLOOKUP(S95,AgeStdHMS!$A:$L,7,FALSE),VLOOKUP(S95,'AgeStdHMS W'!$A:$L,7,FALSE))</f>
        <v>2.5844907407407407E-2</v>
      </c>
      <c r="U95" s="66">
        <f t="shared" si="15"/>
        <v>9</v>
      </c>
      <c r="V95" s="31">
        <f>IF($D95="m",VLOOKUP(U95,AgeStdHMS!$A:$L,7,FALSE),VLOOKUP(U95,'AgeStdHMS W'!$A:$L,7,FALSE))</f>
        <v>2.5844907407407407E-2</v>
      </c>
      <c r="W95" s="66">
        <f t="shared" si="16"/>
        <v>9</v>
      </c>
      <c r="X95" s="31">
        <f>IF($D95="m",VLOOKUP(W95,AgeStdHMS!$A:$L,7,FALSE),VLOOKUP(W95,'AgeStdHMS W'!$A:$L,7,FALSE))</f>
        <v>2.5844907407407407E-2</v>
      </c>
      <c r="Y95" s="66">
        <f t="shared" si="17"/>
        <v>9</v>
      </c>
      <c r="Z95" s="31">
        <f>IF($D95="m",VLOOKUP(Y95,AgeStdHMS!$A:$L,7,FALSE),VLOOKUP(Y95,'AgeStdHMS W'!$A:$L,7,FALSE))</f>
        <v>2.5844907407407407E-2</v>
      </c>
      <c r="AA95" s="66">
        <f t="shared" si="18"/>
        <v>9</v>
      </c>
      <c r="AB95" s="31">
        <f>IF($D95="m",VLOOKUP(AA95,AgeStdHMS!$A:$L,7,FALSE),VLOOKUP(AA95,'AgeStdHMS W'!$A:$L,7,FALSE))</f>
        <v>2.5844907407407407E-2</v>
      </c>
      <c r="AC95" s="66">
        <f t="shared" si="19"/>
        <v>9</v>
      </c>
      <c r="AD95" s="31">
        <f>IF($D95="m",VLOOKUP(AC95,AgeStdHMS!$A:$L,7,FALSE),VLOOKUP(AC95,'AgeStdHMS W'!$A:$L,7,FALSE))</f>
        <v>2.5844907407407407E-2</v>
      </c>
    </row>
    <row r="96" spans="1:30" x14ac:dyDescent="0.2">
      <c r="A96" s="60" t="s">
        <v>623</v>
      </c>
      <c r="B96" s="60" t="s">
        <v>622</v>
      </c>
      <c r="C96" s="60" t="str">
        <f t="shared" si="20"/>
        <v>Val Fieth</v>
      </c>
      <c r="D96" s="70" t="s">
        <v>874</v>
      </c>
      <c r="E96" s="63">
        <v>36526</v>
      </c>
      <c r="G96" s="66">
        <f t="shared" si="22"/>
        <v>16</v>
      </c>
      <c r="H96" s="31">
        <f>IF(D96="m",VLOOKUP(G96,AgeStdHMS!$A:$L,10,FALSE),VLOOKUP(G96,'AgeStdHMS W'!A:L,10,FALSE))</f>
        <v>3.5277777777777776E-2</v>
      </c>
      <c r="I96" s="66">
        <f t="shared" si="21"/>
        <v>16</v>
      </c>
      <c r="J96" s="31">
        <f>IF($D96="m",VLOOKUP(I96,AgeStdHMS!$A:$L,12,FALSE),VLOOKUP(I96,'AgeStdHMS W'!$A:$L,12,FALSE))</f>
        <v>4.8506944444444443E-2</v>
      </c>
      <c r="K96" s="66">
        <f t="shared" si="13"/>
        <v>16</v>
      </c>
      <c r="L96" s="31">
        <f>IF($D96="m",VLOOKUP(K96,AgeStdHMS!$A:$L,12,FALSE),VLOOKUP(K96,'AgeStdHMS W'!$A:$L,12,FALSE))</f>
        <v>4.8506944444444443E-2</v>
      </c>
      <c r="M96" s="66">
        <f t="shared" si="14"/>
        <v>16</v>
      </c>
      <c r="N96" s="31">
        <f>IF($D96="m",VLOOKUP(M96,AgeStdHMS!$A:$L,2,FALSE),VLOOKUP(M96,'AgeStdHMS W'!$A:$L,2,FALSE))</f>
        <v>1.0590277777777778E-2</v>
      </c>
      <c r="O96" s="66">
        <f t="shared" si="15"/>
        <v>16</v>
      </c>
      <c r="P96" s="31">
        <f>IF($D96="m",VLOOKUP(O96,AgeStdHMS!$A:$L,7,FALSE),VLOOKUP(O96,'AgeStdHMS W'!$A:$L,7,FALSE))</f>
        <v>2.1944444444444444E-2</v>
      </c>
      <c r="Q96" s="66">
        <f t="shared" si="15"/>
        <v>16</v>
      </c>
      <c r="R96" s="31">
        <f>IF($D96="m",VLOOKUP(Q96,AgeStdHMS!$A:$L,7,FALSE),VLOOKUP(Q96,'AgeStdHMS W'!$A:$L,7,FALSE))</f>
        <v>2.1944444444444444E-2</v>
      </c>
      <c r="S96" s="66">
        <f t="shared" si="15"/>
        <v>16</v>
      </c>
      <c r="T96" s="31">
        <f>IF($D96="m",VLOOKUP(S96,AgeStdHMS!$A:$L,7,FALSE),VLOOKUP(S96,'AgeStdHMS W'!$A:$L,7,FALSE))</f>
        <v>2.1944444444444444E-2</v>
      </c>
      <c r="U96" s="66">
        <f t="shared" si="15"/>
        <v>16</v>
      </c>
      <c r="V96" s="31">
        <f>IF($D96="m",VLOOKUP(U96,AgeStdHMS!$A:$L,7,FALSE),VLOOKUP(U96,'AgeStdHMS W'!$A:$L,7,FALSE))</f>
        <v>2.1944444444444444E-2</v>
      </c>
      <c r="W96" s="66">
        <f t="shared" si="16"/>
        <v>16</v>
      </c>
      <c r="X96" s="31">
        <f>IF($D96="m",VLOOKUP(W96,AgeStdHMS!$A:$L,7,FALSE),VLOOKUP(W96,'AgeStdHMS W'!$A:$L,7,FALSE))</f>
        <v>2.1944444444444444E-2</v>
      </c>
      <c r="Y96" s="66">
        <f t="shared" si="17"/>
        <v>16</v>
      </c>
      <c r="Z96" s="31">
        <f>IF($D96="m",VLOOKUP(Y96,AgeStdHMS!$A:$L,7,FALSE),VLOOKUP(Y96,'AgeStdHMS W'!$A:$L,7,FALSE))</f>
        <v>2.1944444444444444E-2</v>
      </c>
      <c r="AA96" s="66">
        <f t="shared" si="18"/>
        <v>16</v>
      </c>
      <c r="AB96" s="31">
        <f>IF($D96="m",VLOOKUP(AA96,AgeStdHMS!$A:$L,7,FALSE),VLOOKUP(AA96,'AgeStdHMS W'!$A:$L,7,FALSE))</f>
        <v>2.1944444444444444E-2</v>
      </c>
      <c r="AC96" s="66">
        <f t="shared" si="19"/>
        <v>16</v>
      </c>
      <c r="AD96" s="31">
        <f>IF($D96="m",VLOOKUP(AC96,AgeStdHMS!$A:$L,7,FALSE),VLOOKUP(AC96,'AgeStdHMS W'!$A:$L,7,FALSE))</f>
        <v>2.1944444444444444E-2</v>
      </c>
    </row>
    <row r="97" spans="1:30" x14ac:dyDescent="0.2">
      <c r="A97" s="60" t="s">
        <v>621</v>
      </c>
      <c r="B97" s="60" t="s">
        <v>620</v>
      </c>
      <c r="C97" s="60" t="str">
        <f t="shared" si="20"/>
        <v>Sue Fletcher</v>
      </c>
      <c r="D97" s="70" t="s">
        <v>874</v>
      </c>
      <c r="E97" s="63">
        <v>17395</v>
      </c>
      <c r="F97" s="60" t="s">
        <v>619</v>
      </c>
      <c r="G97" s="66">
        <f t="shared" si="22"/>
        <v>68</v>
      </c>
      <c r="H97" s="31">
        <f>IF(D97="m",VLOOKUP(G97,AgeStdHMS!$A:$L,10,FALSE),VLOOKUP(G97,'AgeStdHMS W'!A:L,10,FALSE))</f>
        <v>4.9641203703703701E-2</v>
      </c>
      <c r="I97" s="66">
        <f t="shared" si="21"/>
        <v>68</v>
      </c>
      <c r="J97" s="31">
        <f>IF($D97="m",VLOOKUP(I97,AgeStdHMS!$A:$L,12,FALSE),VLOOKUP(I97,'AgeStdHMS W'!$A:$L,12,FALSE))</f>
        <v>6.5590277777777775E-2</v>
      </c>
      <c r="K97" s="66">
        <f t="shared" si="13"/>
        <v>68</v>
      </c>
      <c r="L97" s="31">
        <f>IF($D97="m",VLOOKUP(K97,AgeStdHMS!$A:$L,12,FALSE),VLOOKUP(K97,'AgeStdHMS W'!$A:$L,12,FALSE))</f>
        <v>6.5590277777777775E-2</v>
      </c>
      <c r="M97" s="66">
        <f t="shared" si="14"/>
        <v>68</v>
      </c>
      <c r="N97" s="31">
        <f>IF($D97="m",VLOOKUP(M97,AgeStdHMS!$A:$L,2,FALSE),VLOOKUP(M97,'AgeStdHMS W'!$A:$L,2,FALSE))</f>
        <v>1.425925925925926E-2</v>
      </c>
      <c r="O97" s="66">
        <f t="shared" si="15"/>
        <v>68</v>
      </c>
      <c r="P97" s="31">
        <f>IF($D97="m",VLOOKUP(O97,AgeStdHMS!$A:$L,7,FALSE),VLOOKUP(O97,'AgeStdHMS W'!$A:$L,7,FALSE))</f>
        <v>3.0266203703703705E-2</v>
      </c>
      <c r="Q97" s="66">
        <f t="shared" si="15"/>
        <v>68</v>
      </c>
      <c r="R97" s="31">
        <f>IF($D97="m",VLOOKUP(Q97,AgeStdHMS!$A:$L,7,FALSE),VLOOKUP(Q97,'AgeStdHMS W'!$A:$L,7,FALSE))</f>
        <v>3.0266203703703705E-2</v>
      </c>
      <c r="S97" s="66">
        <f t="shared" si="15"/>
        <v>68</v>
      </c>
      <c r="T97" s="31">
        <f>IF($D97="m",VLOOKUP(S97,AgeStdHMS!$A:$L,7,FALSE),VLOOKUP(S97,'AgeStdHMS W'!$A:$L,7,FALSE))</f>
        <v>3.0266203703703705E-2</v>
      </c>
      <c r="U97" s="66">
        <f t="shared" si="15"/>
        <v>68</v>
      </c>
      <c r="V97" s="31">
        <f>IF($D97="m",VLOOKUP(U97,AgeStdHMS!$A:$L,7,FALSE),VLOOKUP(U97,'AgeStdHMS W'!$A:$L,7,FALSE))</f>
        <v>3.0266203703703705E-2</v>
      </c>
      <c r="W97" s="66">
        <f t="shared" si="16"/>
        <v>68</v>
      </c>
      <c r="X97" s="31">
        <f>IF($D97="m",VLOOKUP(W97,AgeStdHMS!$A:$L,7,FALSE),VLOOKUP(W97,'AgeStdHMS W'!$A:$L,7,FALSE))</f>
        <v>3.0266203703703705E-2</v>
      </c>
      <c r="Y97" s="66">
        <f t="shared" si="17"/>
        <v>68</v>
      </c>
      <c r="Z97" s="31">
        <f>IF($D97="m",VLOOKUP(Y97,AgeStdHMS!$A:$L,7,FALSE),VLOOKUP(Y97,'AgeStdHMS W'!$A:$L,7,FALSE))</f>
        <v>3.0266203703703705E-2</v>
      </c>
      <c r="AA97" s="66">
        <f t="shared" si="18"/>
        <v>68</v>
      </c>
      <c r="AB97" s="31">
        <f>IF($D97="m",VLOOKUP(AA97,AgeStdHMS!$A:$L,7,FALSE),VLOOKUP(AA97,'AgeStdHMS W'!$A:$L,7,FALSE))</f>
        <v>3.0266203703703705E-2</v>
      </c>
      <c r="AC97" s="66">
        <f t="shared" si="19"/>
        <v>68</v>
      </c>
      <c r="AD97" s="31">
        <f>IF($D97="m",VLOOKUP(AC97,AgeStdHMS!$A:$L,7,FALSE),VLOOKUP(AC97,'AgeStdHMS W'!$A:$L,7,FALSE))</f>
        <v>3.0266203703703705E-2</v>
      </c>
    </row>
    <row r="98" spans="1:30" x14ac:dyDescent="0.2">
      <c r="A98" s="60" t="s">
        <v>618</v>
      </c>
      <c r="B98" s="60" t="s">
        <v>617</v>
      </c>
      <c r="C98" s="60" t="str">
        <f t="shared" si="20"/>
        <v>David  Forster</v>
      </c>
      <c r="D98" s="70" t="s">
        <v>873</v>
      </c>
      <c r="E98" s="63">
        <v>21237</v>
      </c>
      <c r="F98" s="60" t="s">
        <v>616</v>
      </c>
      <c r="G98" s="66">
        <f t="shared" si="22"/>
        <v>57</v>
      </c>
      <c r="H98" s="31">
        <f>IF(D98="m",VLOOKUP(G98,AgeStdHMS!$A:$L,10,FALSE),VLOOKUP(G98,'AgeStdHMS W'!A:L,10,FALSE))</f>
        <v>3.6377314814814814E-2</v>
      </c>
      <c r="I98" s="66">
        <f t="shared" si="21"/>
        <v>57</v>
      </c>
      <c r="J98" s="31">
        <f>IF($D98="m",VLOOKUP(I98,AgeStdHMS!$A:$L,12,FALSE),VLOOKUP(I98,'AgeStdHMS W'!$A:$L,12,FALSE))</f>
        <v>4.8171296296296295E-2</v>
      </c>
      <c r="K98" s="66">
        <f t="shared" si="13"/>
        <v>58</v>
      </c>
      <c r="L98" s="31">
        <f>IF($D98="m",VLOOKUP(K98,AgeStdHMS!$A:$L,12,FALSE),VLOOKUP(K98,'AgeStdHMS W'!$A:$L,12,FALSE))</f>
        <v>4.8622685185185185E-2</v>
      </c>
      <c r="M98" s="66">
        <f t="shared" si="14"/>
        <v>58</v>
      </c>
      <c r="N98" s="31">
        <f>IF($D98="m",VLOOKUP(M98,AgeStdHMS!$A:$L,2,FALSE),VLOOKUP(M98,'AgeStdHMS W'!$A:$L,2,FALSE))</f>
        <v>1.0914351851851852E-2</v>
      </c>
      <c r="O98" s="66">
        <f t="shared" si="15"/>
        <v>58</v>
      </c>
      <c r="P98" s="31">
        <f>IF($D98="m",VLOOKUP(O98,AgeStdHMS!$A:$L,7,FALSE),VLOOKUP(O98,'AgeStdHMS W'!$A:$L,7,FALSE))</f>
        <v>2.2361111111111109E-2</v>
      </c>
      <c r="Q98" s="66">
        <f t="shared" si="15"/>
        <v>58</v>
      </c>
      <c r="R98" s="31">
        <f>IF($D98="m",VLOOKUP(Q98,AgeStdHMS!$A:$L,7,FALSE),VLOOKUP(Q98,'AgeStdHMS W'!$A:$L,7,FALSE))</f>
        <v>2.2361111111111109E-2</v>
      </c>
      <c r="S98" s="66">
        <f t="shared" si="15"/>
        <v>58</v>
      </c>
      <c r="T98" s="31">
        <f>IF($D98="m",VLOOKUP(S98,AgeStdHMS!$A:$L,7,FALSE),VLOOKUP(S98,'AgeStdHMS W'!$A:$L,7,FALSE))</f>
        <v>2.2361111111111109E-2</v>
      </c>
      <c r="U98" s="66">
        <f t="shared" si="15"/>
        <v>58</v>
      </c>
      <c r="V98" s="31">
        <f>IF($D98="m",VLOOKUP(U98,AgeStdHMS!$A:$L,7,FALSE),VLOOKUP(U98,'AgeStdHMS W'!$A:$L,7,FALSE))</f>
        <v>2.2361111111111109E-2</v>
      </c>
      <c r="W98" s="66">
        <f t="shared" si="16"/>
        <v>58</v>
      </c>
      <c r="X98" s="31">
        <f>IF($D98="m",VLOOKUP(W98,AgeStdHMS!$A:$L,7,FALSE),VLOOKUP(W98,'AgeStdHMS W'!$A:$L,7,FALSE))</f>
        <v>2.2361111111111109E-2</v>
      </c>
      <c r="Y98" s="66">
        <f t="shared" si="17"/>
        <v>58</v>
      </c>
      <c r="Z98" s="31">
        <f>IF($D98="m",VLOOKUP(Y98,AgeStdHMS!$A:$L,7,FALSE),VLOOKUP(Y98,'AgeStdHMS W'!$A:$L,7,FALSE))</f>
        <v>2.2361111111111109E-2</v>
      </c>
      <c r="AA98" s="66">
        <f t="shared" si="18"/>
        <v>58</v>
      </c>
      <c r="AB98" s="31">
        <f>IF($D98="m",VLOOKUP(AA98,AgeStdHMS!$A:$L,7,FALSE),VLOOKUP(AA98,'AgeStdHMS W'!$A:$L,7,FALSE))</f>
        <v>2.2361111111111109E-2</v>
      </c>
      <c r="AC98" s="66">
        <f t="shared" si="19"/>
        <v>58</v>
      </c>
      <c r="AD98" s="31">
        <f>IF($D98="m",VLOOKUP(AC98,AgeStdHMS!$A:$L,7,FALSE),VLOOKUP(AC98,'AgeStdHMS W'!$A:$L,7,FALSE))</f>
        <v>2.2361111111111109E-2</v>
      </c>
    </row>
    <row r="99" spans="1:30" x14ac:dyDescent="0.2">
      <c r="A99" s="60" t="s">
        <v>615</v>
      </c>
      <c r="B99" s="60" t="s">
        <v>614</v>
      </c>
      <c r="C99" s="60" t="str">
        <f t="shared" si="20"/>
        <v>Terry Fowler</v>
      </c>
      <c r="D99" s="70" t="s">
        <v>873</v>
      </c>
      <c r="E99" s="63">
        <v>22871</v>
      </c>
      <c r="F99" s="60" t="s">
        <v>613</v>
      </c>
      <c r="G99" s="66">
        <f t="shared" si="22"/>
        <v>53</v>
      </c>
      <c r="H99" s="31">
        <f>IF(D99="m",VLOOKUP(G99,AgeStdHMS!$A:$L,10,FALSE),VLOOKUP(G99,'AgeStdHMS W'!A:L,10,FALSE))</f>
        <v>3.5104166666666665E-2</v>
      </c>
      <c r="I99" s="66">
        <f t="shared" si="21"/>
        <v>53</v>
      </c>
      <c r="J99" s="31">
        <f>IF($D99="m",VLOOKUP(I99,AgeStdHMS!$A:$L,12,FALSE),VLOOKUP(I99,'AgeStdHMS W'!$A:$L,12,FALSE))</f>
        <v>4.6458333333333331E-2</v>
      </c>
      <c r="K99" s="66">
        <f t="shared" si="13"/>
        <v>53</v>
      </c>
      <c r="L99" s="31">
        <f>IF($D99="m",VLOOKUP(K99,AgeStdHMS!$A:$L,12,FALSE),VLOOKUP(K99,'AgeStdHMS W'!$A:$L,12,FALSE))</f>
        <v>4.6458333333333331E-2</v>
      </c>
      <c r="M99" s="66">
        <f t="shared" si="14"/>
        <v>53</v>
      </c>
      <c r="N99" s="31">
        <f>IF($D99="m",VLOOKUP(M99,AgeStdHMS!$A:$L,2,FALSE),VLOOKUP(M99,'AgeStdHMS W'!$A:$L,2,FALSE))</f>
        <v>1.0486111111111111E-2</v>
      </c>
      <c r="O99" s="66">
        <f t="shared" si="15"/>
        <v>53</v>
      </c>
      <c r="P99" s="31">
        <f>IF($D99="m",VLOOKUP(O99,AgeStdHMS!$A:$L,7,FALSE),VLOOKUP(O99,'AgeStdHMS W'!$A:$L,7,FALSE))</f>
        <v>2.1400462962962961E-2</v>
      </c>
      <c r="Q99" s="66">
        <f t="shared" si="15"/>
        <v>53</v>
      </c>
      <c r="R99" s="31">
        <f>IF($D99="m",VLOOKUP(Q99,AgeStdHMS!$A:$L,7,FALSE),VLOOKUP(Q99,'AgeStdHMS W'!$A:$L,7,FALSE))</f>
        <v>2.1400462962962961E-2</v>
      </c>
      <c r="S99" s="66">
        <f t="shared" si="15"/>
        <v>53</v>
      </c>
      <c r="T99" s="31">
        <f>IF($D99="m",VLOOKUP(S99,AgeStdHMS!$A:$L,7,FALSE),VLOOKUP(S99,'AgeStdHMS W'!$A:$L,7,FALSE))</f>
        <v>2.1400462962962961E-2</v>
      </c>
      <c r="U99" s="66">
        <f t="shared" si="15"/>
        <v>53</v>
      </c>
      <c r="V99" s="31">
        <f>IF($D99="m",VLOOKUP(U99,AgeStdHMS!$A:$L,7,FALSE),VLOOKUP(U99,'AgeStdHMS W'!$A:$L,7,FALSE))</f>
        <v>2.1400462962962961E-2</v>
      </c>
      <c r="W99" s="66">
        <f t="shared" si="16"/>
        <v>53</v>
      </c>
      <c r="X99" s="31">
        <f>IF($D99="m",VLOOKUP(W99,AgeStdHMS!$A:$L,7,FALSE),VLOOKUP(W99,'AgeStdHMS W'!$A:$L,7,FALSE))</f>
        <v>2.1400462962962961E-2</v>
      </c>
      <c r="Y99" s="66">
        <f t="shared" si="17"/>
        <v>53</v>
      </c>
      <c r="Z99" s="31">
        <f>IF($D99="m",VLOOKUP(Y99,AgeStdHMS!$A:$L,7,FALSE),VLOOKUP(Y99,'AgeStdHMS W'!$A:$L,7,FALSE))</f>
        <v>2.1400462962962961E-2</v>
      </c>
      <c r="AA99" s="66">
        <f t="shared" si="18"/>
        <v>53</v>
      </c>
      <c r="AB99" s="31">
        <f>IF($D99="m",VLOOKUP(AA99,AgeStdHMS!$A:$L,7,FALSE),VLOOKUP(AA99,'AgeStdHMS W'!$A:$L,7,FALSE))</f>
        <v>2.1400462962962961E-2</v>
      </c>
      <c r="AC99" s="66">
        <f t="shared" si="19"/>
        <v>53</v>
      </c>
      <c r="AD99" s="31">
        <f>IF($D99="m",VLOOKUP(AC99,AgeStdHMS!$A:$L,7,FALSE),VLOOKUP(AC99,'AgeStdHMS W'!$A:$L,7,FALSE))</f>
        <v>2.1400462962962961E-2</v>
      </c>
    </row>
    <row r="100" spans="1:30" x14ac:dyDescent="0.2">
      <c r="A100" s="60" t="s">
        <v>245</v>
      </c>
      <c r="B100" s="60" t="s">
        <v>612</v>
      </c>
      <c r="C100" s="60" t="str">
        <f t="shared" si="20"/>
        <v>Stuart Fuller</v>
      </c>
      <c r="D100" s="70" t="s">
        <v>873</v>
      </c>
      <c r="E100" s="63">
        <v>25714</v>
      </c>
      <c r="F100" s="60" t="s">
        <v>611</v>
      </c>
      <c r="G100" s="66">
        <f t="shared" si="22"/>
        <v>45</v>
      </c>
      <c r="H100" s="31">
        <f>IF(D100="m",VLOOKUP(G100,AgeStdHMS!$A:$L,10,FALSE),VLOOKUP(G100,'AgeStdHMS W'!A:L,10,FALSE))</f>
        <v>3.2789351851851854E-2</v>
      </c>
      <c r="I100" s="66">
        <f t="shared" si="21"/>
        <v>45</v>
      </c>
      <c r="J100" s="31">
        <f>IF($D100="m",VLOOKUP(I100,AgeStdHMS!$A:$L,12,FALSE),VLOOKUP(I100,'AgeStdHMS W'!$A:$L,12,FALSE))</f>
        <v>4.3368055555555556E-2</v>
      </c>
      <c r="K100" s="66">
        <f t="shared" si="13"/>
        <v>45</v>
      </c>
      <c r="L100" s="31">
        <f>IF($D100="m",VLOOKUP(K100,AgeStdHMS!$A:$L,12,FALSE),VLOOKUP(K100,'AgeStdHMS W'!$A:$L,12,FALSE))</f>
        <v>4.3368055555555556E-2</v>
      </c>
      <c r="M100" s="66">
        <f t="shared" si="14"/>
        <v>45</v>
      </c>
      <c r="N100" s="31">
        <f>IF($D100="m",VLOOKUP(M100,AgeStdHMS!$A:$L,2,FALSE),VLOOKUP(M100,'AgeStdHMS W'!$A:$L,2,FALSE))</f>
        <v>9.8726851851851857E-3</v>
      </c>
      <c r="O100" s="66">
        <f t="shared" si="15"/>
        <v>45</v>
      </c>
      <c r="P100" s="31">
        <f>IF($D100="m",VLOOKUP(O100,AgeStdHMS!$A:$L,7,FALSE),VLOOKUP(O100,'AgeStdHMS W'!$A:$L,7,FALSE))</f>
        <v>2.0023148148148148E-2</v>
      </c>
      <c r="Q100" s="66">
        <f t="shared" si="15"/>
        <v>46</v>
      </c>
      <c r="R100" s="31">
        <f>IF($D100="m",VLOOKUP(Q100,AgeStdHMS!$A:$L,7,FALSE),VLOOKUP(Q100,'AgeStdHMS W'!$A:$L,7,FALSE))</f>
        <v>2.0185185185185184E-2</v>
      </c>
      <c r="S100" s="66">
        <f t="shared" si="15"/>
        <v>46</v>
      </c>
      <c r="T100" s="31">
        <f>IF($D100="m",VLOOKUP(S100,AgeStdHMS!$A:$L,7,FALSE),VLOOKUP(S100,'AgeStdHMS W'!$A:$L,7,FALSE))</f>
        <v>2.0185185185185184E-2</v>
      </c>
      <c r="U100" s="66">
        <f t="shared" si="15"/>
        <v>46</v>
      </c>
      <c r="V100" s="31">
        <f>IF($D100="m",VLOOKUP(U100,AgeStdHMS!$A:$L,7,FALSE),VLOOKUP(U100,'AgeStdHMS W'!$A:$L,7,FALSE))</f>
        <v>2.0185185185185184E-2</v>
      </c>
      <c r="W100" s="66">
        <f t="shared" si="16"/>
        <v>45</v>
      </c>
      <c r="X100" s="31">
        <f>IF($D100="m",VLOOKUP(W100,AgeStdHMS!$A:$L,7,FALSE),VLOOKUP(W100,'AgeStdHMS W'!$A:$L,7,FALSE))</f>
        <v>2.0023148148148148E-2</v>
      </c>
      <c r="Y100" s="66">
        <f t="shared" si="17"/>
        <v>45</v>
      </c>
      <c r="Z100" s="31">
        <f>IF($D100="m",VLOOKUP(Y100,AgeStdHMS!$A:$L,7,FALSE),VLOOKUP(Y100,'AgeStdHMS W'!$A:$L,7,FALSE))</f>
        <v>2.0023148148148148E-2</v>
      </c>
      <c r="AA100" s="66">
        <f t="shared" si="18"/>
        <v>45</v>
      </c>
      <c r="AB100" s="31">
        <f>IF($D100="m",VLOOKUP(AA100,AgeStdHMS!$A:$L,7,FALSE),VLOOKUP(AA100,'AgeStdHMS W'!$A:$L,7,FALSE))</f>
        <v>2.0023148148148148E-2</v>
      </c>
      <c r="AC100" s="66">
        <f t="shared" si="19"/>
        <v>45</v>
      </c>
      <c r="AD100" s="31">
        <f>IF($D100="m",VLOOKUP(AC100,AgeStdHMS!$A:$L,7,FALSE),VLOOKUP(AC100,'AgeStdHMS W'!$A:$L,7,FALSE))</f>
        <v>2.0023148148148148E-2</v>
      </c>
    </row>
    <row r="101" spans="1:30" x14ac:dyDescent="0.2">
      <c r="A101" s="60" t="s">
        <v>610</v>
      </c>
      <c r="B101" s="60" t="s">
        <v>609</v>
      </c>
      <c r="C101" s="60" t="str">
        <f t="shared" si="20"/>
        <v>Nick Genever</v>
      </c>
      <c r="D101" s="70" t="s">
        <v>873</v>
      </c>
      <c r="E101" s="63">
        <v>22770</v>
      </c>
      <c r="F101" s="60" t="s">
        <v>608</v>
      </c>
      <c r="G101" s="66">
        <f t="shared" si="22"/>
        <v>53</v>
      </c>
      <c r="H101" s="31">
        <f>IF(D101="m",VLOOKUP(G101,AgeStdHMS!$A:$L,10,FALSE),VLOOKUP(G101,'AgeStdHMS W'!A:L,10,FALSE))</f>
        <v>3.5104166666666665E-2</v>
      </c>
      <c r="I101" s="66">
        <f t="shared" si="21"/>
        <v>53</v>
      </c>
      <c r="J101" s="31">
        <f>IF($D101="m",VLOOKUP(I101,AgeStdHMS!$A:$L,12,FALSE),VLOOKUP(I101,'AgeStdHMS W'!$A:$L,12,FALSE))</f>
        <v>4.6458333333333331E-2</v>
      </c>
      <c r="K101" s="66">
        <f t="shared" si="13"/>
        <v>53</v>
      </c>
      <c r="L101" s="31">
        <f>IF($D101="m",VLOOKUP(K101,AgeStdHMS!$A:$L,12,FALSE),VLOOKUP(K101,'AgeStdHMS W'!$A:$L,12,FALSE))</f>
        <v>4.6458333333333331E-2</v>
      </c>
      <c r="M101" s="66">
        <f t="shared" si="14"/>
        <v>53</v>
      </c>
      <c r="N101" s="31">
        <f>IF($D101="m",VLOOKUP(M101,AgeStdHMS!$A:$L,2,FALSE),VLOOKUP(M101,'AgeStdHMS W'!$A:$L,2,FALSE))</f>
        <v>1.0486111111111111E-2</v>
      </c>
      <c r="O101" s="66">
        <f t="shared" si="15"/>
        <v>54</v>
      </c>
      <c r="P101" s="31">
        <f>IF($D101="m",VLOOKUP(O101,AgeStdHMS!$A:$L,7,FALSE),VLOOKUP(O101,'AgeStdHMS W'!$A:$L,7,FALSE))</f>
        <v>2.1585648148148149E-2</v>
      </c>
      <c r="Q101" s="66">
        <f t="shared" si="15"/>
        <v>54</v>
      </c>
      <c r="R101" s="31">
        <f>IF($D101="m",VLOOKUP(Q101,AgeStdHMS!$A:$L,7,FALSE),VLOOKUP(Q101,'AgeStdHMS W'!$A:$L,7,FALSE))</f>
        <v>2.1585648148148149E-2</v>
      </c>
      <c r="S101" s="66">
        <f t="shared" si="15"/>
        <v>54</v>
      </c>
      <c r="T101" s="31">
        <f>IF($D101="m",VLOOKUP(S101,AgeStdHMS!$A:$L,7,FALSE),VLOOKUP(S101,'AgeStdHMS W'!$A:$L,7,FALSE))</f>
        <v>2.1585648148148149E-2</v>
      </c>
      <c r="U101" s="66">
        <f t="shared" si="15"/>
        <v>54</v>
      </c>
      <c r="V101" s="31">
        <f>IF($D101="m",VLOOKUP(U101,AgeStdHMS!$A:$L,7,FALSE),VLOOKUP(U101,'AgeStdHMS W'!$A:$L,7,FALSE))</f>
        <v>2.1585648148148149E-2</v>
      </c>
      <c r="W101" s="66">
        <f t="shared" si="16"/>
        <v>54</v>
      </c>
      <c r="X101" s="31">
        <f>IF($D101="m",VLOOKUP(W101,AgeStdHMS!$A:$L,7,FALSE),VLOOKUP(W101,'AgeStdHMS W'!$A:$L,7,FALSE))</f>
        <v>2.1585648148148149E-2</v>
      </c>
      <c r="Y101" s="66">
        <f t="shared" si="17"/>
        <v>54</v>
      </c>
      <c r="Z101" s="31">
        <f>IF($D101="m",VLOOKUP(Y101,AgeStdHMS!$A:$L,7,FALSE),VLOOKUP(Y101,'AgeStdHMS W'!$A:$L,7,FALSE))</f>
        <v>2.1585648148148149E-2</v>
      </c>
      <c r="AA101" s="66">
        <f t="shared" si="18"/>
        <v>54</v>
      </c>
      <c r="AB101" s="31">
        <f>IF($D101="m",VLOOKUP(AA101,AgeStdHMS!$A:$L,7,FALSE),VLOOKUP(AA101,'AgeStdHMS W'!$A:$L,7,FALSE))</f>
        <v>2.1585648148148149E-2</v>
      </c>
      <c r="AC101" s="66">
        <f t="shared" si="19"/>
        <v>54</v>
      </c>
      <c r="AD101" s="31">
        <f>IF($D101="m",VLOOKUP(AC101,AgeStdHMS!$A:$L,7,FALSE),VLOOKUP(AC101,'AgeStdHMS W'!$A:$L,7,FALSE))</f>
        <v>2.1585648148148149E-2</v>
      </c>
    </row>
    <row r="102" spans="1:30" x14ac:dyDescent="0.2">
      <c r="A102" s="60" t="s">
        <v>607</v>
      </c>
      <c r="B102" s="60" t="s">
        <v>606</v>
      </c>
      <c r="C102" s="60" t="str">
        <f t="shared" si="20"/>
        <v>Delphine Gibbs</v>
      </c>
      <c r="D102" s="70" t="s">
        <v>874</v>
      </c>
      <c r="E102" s="63">
        <v>22083</v>
      </c>
      <c r="F102" s="60" t="s">
        <v>605</v>
      </c>
      <c r="G102" s="66">
        <f t="shared" si="22"/>
        <v>55</v>
      </c>
      <c r="H102" s="31">
        <f>IF(D102="m",VLOOKUP(G102,AgeStdHMS!$A:$L,10,FALSE),VLOOKUP(G102,'AgeStdHMS W'!A:L,10,FALSE))</f>
        <v>4.144675925925926E-2</v>
      </c>
      <c r="I102" s="66">
        <f t="shared" si="21"/>
        <v>55</v>
      </c>
      <c r="J102" s="31">
        <f>IF($D102="m",VLOOKUP(I102,AgeStdHMS!$A:$L,12,FALSE),VLOOKUP(I102,'AgeStdHMS W'!$A:$L,12,FALSE))</f>
        <v>5.4756944444444441E-2</v>
      </c>
      <c r="K102" s="66">
        <f t="shared" si="13"/>
        <v>55</v>
      </c>
      <c r="L102" s="31">
        <f>IF($D102="m",VLOOKUP(K102,AgeStdHMS!$A:$L,12,FALSE),VLOOKUP(K102,'AgeStdHMS W'!$A:$L,12,FALSE))</f>
        <v>5.4756944444444441E-2</v>
      </c>
      <c r="M102" s="66">
        <f t="shared" si="14"/>
        <v>55</v>
      </c>
      <c r="N102" s="31">
        <f>IF($D102="m",VLOOKUP(M102,AgeStdHMS!$A:$L,2,FALSE),VLOOKUP(M102,'AgeStdHMS W'!$A:$L,2,FALSE))</f>
        <v>1.2129629629629629E-2</v>
      </c>
      <c r="O102" s="66">
        <f t="shared" si="15"/>
        <v>55</v>
      </c>
      <c r="P102" s="31">
        <f>IF($D102="m",VLOOKUP(O102,AgeStdHMS!$A:$L,7,FALSE),VLOOKUP(O102,'AgeStdHMS W'!$A:$L,7,FALSE))</f>
        <v>2.5300925925925925E-2</v>
      </c>
      <c r="Q102" s="66">
        <f t="shared" si="15"/>
        <v>55</v>
      </c>
      <c r="R102" s="31">
        <f>IF($D102="m",VLOOKUP(Q102,AgeStdHMS!$A:$L,7,FALSE),VLOOKUP(Q102,'AgeStdHMS W'!$A:$L,7,FALSE))</f>
        <v>2.5300925925925925E-2</v>
      </c>
      <c r="S102" s="66">
        <f t="shared" si="15"/>
        <v>56</v>
      </c>
      <c r="T102" s="31">
        <f>IF($D102="m",VLOOKUP(S102,AgeStdHMS!$A:$L,7,FALSE),VLOOKUP(S102,'AgeStdHMS W'!$A:$L,7,FALSE))</f>
        <v>2.5624999999999998E-2</v>
      </c>
      <c r="U102" s="66">
        <f t="shared" si="15"/>
        <v>56</v>
      </c>
      <c r="V102" s="31">
        <f>IF($D102="m",VLOOKUP(U102,AgeStdHMS!$A:$L,7,FALSE),VLOOKUP(U102,'AgeStdHMS W'!$A:$L,7,FALSE))</f>
        <v>2.5624999999999998E-2</v>
      </c>
      <c r="W102" s="66">
        <f t="shared" si="16"/>
        <v>55</v>
      </c>
      <c r="X102" s="31">
        <f>IF($D102="m",VLOOKUP(W102,AgeStdHMS!$A:$L,7,FALSE),VLOOKUP(W102,'AgeStdHMS W'!$A:$L,7,FALSE))</f>
        <v>2.5300925925925925E-2</v>
      </c>
      <c r="Y102" s="66">
        <f t="shared" si="17"/>
        <v>55</v>
      </c>
      <c r="Z102" s="31">
        <f>IF($D102="m",VLOOKUP(Y102,AgeStdHMS!$A:$L,7,FALSE),VLOOKUP(Y102,'AgeStdHMS W'!$A:$L,7,FALSE))</f>
        <v>2.5300925925925925E-2</v>
      </c>
      <c r="AA102" s="66">
        <f t="shared" si="18"/>
        <v>55</v>
      </c>
      <c r="AB102" s="31">
        <f>IF($D102="m",VLOOKUP(AA102,AgeStdHMS!$A:$L,7,FALSE),VLOOKUP(AA102,'AgeStdHMS W'!$A:$L,7,FALSE))</f>
        <v>2.5300925925925925E-2</v>
      </c>
      <c r="AC102" s="66">
        <f t="shared" si="19"/>
        <v>55</v>
      </c>
      <c r="AD102" s="31">
        <f>IF($D102="m",VLOOKUP(AC102,AgeStdHMS!$A:$L,7,FALSE),VLOOKUP(AC102,'AgeStdHMS W'!$A:$L,7,FALSE))</f>
        <v>2.5300925925925925E-2</v>
      </c>
    </row>
    <row r="103" spans="1:30" x14ac:dyDescent="0.2">
      <c r="A103" s="70" t="s">
        <v>861</v>
      </c>
      <c r="B103" s="60" t="s">
        <v>604</v>
      </c>
      <c r="C103" s="60" t="str">
        <f t="shared" si="20"/>
        <v>Jerry Gilbert</v>
      </c>
      <c r="D103" s="70" t="s">
        <v>873</v>
      </c>
      <c r="E103" s="63">
        <v>17790</v>
      </c>
      <c r="F103" s="60" t="s">
        <v>603</v>
      </c>
      <c r="G103" s="66">
        <f t="shared" si="22"/>
        <v>67</v>
      </c>
      <c r="H103" s="31">
        <f>IF(D103="m",VLOOKUP(G103,AgeStdHMS!$A:$L,10,FALSE),VLOOKUP(G103,'AgeStdHMS W'!A:L,10,FALSE))</f>
        <v>4.0046296296296295E-2</v>
      </c>
      <c r="I103" s="66">
        <f t="shared" si="21"/>
        <v>67</v>
      </c>
      <c r="J103" s="31">
        <f>IF($D103="m",VLOOKUP(I103,AgeStdHMS!$A:$L,12,FALSE),VLOOKUP(I103,'AgeStdHMS W'!$A:$L,12,FALSE))</f>
        <v>5.3078703703703704E-2</v>
      </c>
      <c r="K103" s="66">
        <f t="shared" si="13"/>
        <v>67</v>
      </c>
      <c r="L103" s="31">
        <f>IF($D103="m",VLOOKUP(K103,AgeStdHMS!$A:$L,12,FALSE),VLOOKUP(K103,'AgeStdHMS W'!$A:$L,12,FALSE))</f>
        <v>5.3078703703703704E-2</v>
      </c>
      <c r="M103" s="66">
        <f t="shared" si="14"/>
        <v>67</v>
      </c>
      <c r="N103" s="31">
        <f>IF($D103="m",VLOOKUP(M103,AgeStdHMS!$A:$L,2,FALSE),VLOOKUP(M103,'AgeStdHMS W'!$A:$L,2,FALSE))</f>
        <v>1.1770833333333333E-2</v>
      </c>
      <c r="O103" s="66">
        <f t="shared" si="15"/>
        <v>67</v>
      </c>
      <c r="P103" s="31">
        <f>IF($D103="m",VLOOKUP(O103,AgeStdHMS!$A:$L,7,FALSE),VLOOKUP(O103,'AgeStdHMS W'!$A:$L,7,FALSE))</f>
        <v>2.4340277777777777E-2</v>
      </c>
      <c r="Q103" s="66">
        <f t="shared" si="15"/>
        <v>67</v>
      </c>
      <c r="R103" s="31">
        <f>IF($D103="m",VLOOKUP(Q103,AgeStdHMS!$A:$L,7,FALSE),VLOOKUP(Q103,'AgeStdHMS W'!$A:$L,7,FALSE))</f>
        <v>2.4340277777777777E-2</v>
      </c>
      <c r="S103" s="66">
        <f t="shared" si="15"/>
        <v>67</v>
      </c>
      <c r="T103" s="31">
        <f>IF($D103="m",VLOOKUP(S103,AgeStdHMS!$A:$L,7,FALSE),VLOOKUP(S103,'AgeStdHMS W'!$A:$L,7,FALSE))</f>
        <v>2.4340277777777777E-2</v>
      </c>
      <c r="U103" s="66">
        <f t="shared" si="15"/>
        <v>67</v>
      </c>
      <c r="V103" s="31">
        <f>IF($D103="m",VLOOKUP(U103,AgeStdHMS!$A:$L,7,FALSE),VLOOKUP(U103,'AgeStdHMS W'!$A:$L,7,FALSE))</f>
        <v>2.4340277777777777E-2</v>
      </c>
      <c r="W103" s="66">
        <f t="shared" si="16"/>
        <v>67</v>
      </c>
      <c r="X103" s="31">
        <f>IF($D103="m",VLOOKUP(W103,AgeStdHMS!$A:$L,7,FALSE),VLOOKUP(W103,'AgeStdHMS W'!$A:$L,7,FALSE))</f>
        <v>2.4340277777777777E-2</v>
      </c>
      <c r="Y103" s="66">
        <f t="shared" si="17"/>
        <v>67</v>
      </c>
      <c r="Z103" s="31">
        <f>IF($D103="m",VLOOKUP(Y103,AgeStdHMS!$A:$L,7,FALSE),VLOOKUP(Y103,'AgeStdHMS W'!$A:$L,7,FALSE))</f>
        <v>2.4340277777777777E-2</v>
      </c>
      <c r="AA103" s="66">
        <f t="shared" si="18"/>
        <v>67</v>
      </c>
      <c r="AB103" s="31">
        <f>IF($D103="m",VLOOKUP(AA103,AgeStdHMS!$A:$L,7,FALSE),VLOOKUP(AA103,'AgeStdHMS W'!$A:$L,7,FALSE))</f>
        <v>2.4340277777777777E-2</v>
      </c>
      <c r="AC103" s="66">
        <f t="shared" si="19"/>
        <v>67</v>
      </c>
      <c r="AD103" s="31">
        <f>IF($D103="m",VLOOKUP(AC103,AgeStdHMS!$A:$L,7,FALSE),VLOOKUP(AC103,'AgeStdHMS W'!$A:$L,7,FALSE))</f>
        <v>2.4340277777777777E-2</v>
      </c>
    </row>
    <row r="104" spans="1:30" x14ac:dyDescent="0.2">
      <c r="A104" s="70" t="s">
        <v>862</v>
      </c>
      <c r="B104" s="60" t="s">
        <v>602</v>
      </c>
      <c r="C104" s="60" t="str">
        <f t="shared" si="20"/>
        <v>Elaine Giles</v>
      </c>
      <c r="D104" s="70" t="s">
        <v>874</v>
      </c>
      <c r="E104" s="63">
        <v>25172</v>
      </c>
      <c r="F104" s="60" t="s">
        <v>601</v>
      </c>
      <c r="G104" s="66">
        <f t="shared" si="22"/>
        <v>47</v>
      </c>
      <c r="H104" s="31">
        <f>IF(D104="m",VLOOKUP(G104,AgeStdHMS!$A:$L,10,FALSE),VLOOKUP(G104,'AgeStdHMS W'!A:L,10,FALSE))</f>
        <v>3.7638888888888888E-2</v>
      </c>
      <c r="I104" s="66">
        <f t="shared" si="21"/>
        <v>47</v>
      </c>
      <c r="J104" s="31">
        <f>IF($D104="m",VLOOKUP(I104,AgeStdHMS!$A:$L,12,FALSE),VLOOKUP(I104,'AgeStdHMS W'!$A:$L,12,FALSE))</f>
        <v>4.9733796296296297E-2</v>
      </c>
      <c r="K104" s="66">
        <f t="shared" si="13"/>
        <v>47</v>
      </c>
      <c r="L104" s="31">
        <f>IF($D104="m",VLOOKUP(K104,AgeStdHMS!$A:$L,12,FALSE),VLOOKUP(K104,'AgeStdHMS W'!$A:$L,12,FALSE))</f>
        <v>4.9733796296296297E-2</v>
      </c>
      <c r="M104" s="66">
        <f t="shared" si="14"/>
        <v>47</v>
      </c>
      <c r="N104" s="31">
        <f>IF($D104="m",VLOOKUP(M104,AgeStdHMS!$A:$L,2,FALSE),VLOOKUP(M104,'AgeStdHMS W'!$A:$L,2,FALSE))</f>
        <v>1.1111111111111112E-2</v>
      </c>
      <c r="O104" s="66">
        <f t="shared" si="15"/>
        <v>47</v>
      </c>
      <c r="P104" s="31">
        <f>IF($D104="m",VLOOKUP(O104,AgeStdHMS!$A:$L,7,FALSE),VLOOKUP(O104,'AgeStdHMS W'!$A:$L,7,FALSE))</f>
        <v>2.298611111111111E-2</v>
      </c>
      <c r="Q104" s="66">
        <f t="shared" si="15"/>
        <v>47</v>
      </c>
      <c r="R104" s="31">
        <f>IF($D104="m",VLOOKUP(Q104,AgeStdHMS!$A:$L,7,FALSE),VLOOKUP(Q104,'AgeStdHMS W'!$A:$L,7,FALSE))</f>
        <v>2.298611111111111E-2</v>
      </c>
      <c r="S104" s="66">
        <f t="shared" si="15"/>
        <v>47</v>
      </c>
      <c r="T104" s="31">
        <f>IF($D104="m",VLOOKUP(S104,AgeStdHMS!$A:$L,7,FALSE),VLOOKUP(S104,'AgeStdHMS W'!$A:$L,7,FALSE))</f>
        <v>2.298611111111111E-2</v>
      </c>
      <c r="U104" s="66">
        <f t="shared" si="15"/>
        <v>47</v>
      </c>
      <c r="V104" s="31">
        <f>IF($D104="m",VLOOKUP(U104,AgeStdHMS!$A:$L,7,FALSE),VLOOKUP(U104,'AgeStdHMS W'!$A:$L,7,FALSE))</f>
        <v>2.298611111111111E-2</v>
      </c>
      <c r="W104" s="66">
        <f t="shared" si="16"/>
        <v>47</v>
      </c>
      <c r="X104" s="31">
        <f>IF($D104="m",VLOOKUP(W104,AgeStdHMS!$A:$L,7,FALSE),VLOOKUP(W104,'AgeStdHMS W'!$A:$L,7,FALSE))</f>
        <v>2.298611111111111E-2</v>
      </c>
      <c r="Y104" s="66">
        <f t="shared" si="17"/>
        <v>47</v>
      </c>
      <c r="Z104" s="31">
        <f>IF($D104="m",VLOOKUP(Y104,AgeStdHMS!$A:$L,7,FALSE),VLOOKUP(Y104,'AgeStdHMS W'!$A:$L,7,FALSE))</f>
        <v>2.298611111111111E-2</v>
      </c>
      <c r="AA104" s="66">
        <f t="shared" si="18"/>
        <v>47</v>
      </c>
      <c r="AB104" s="31">
        <f>IF($D104="m",VLOOKUP(AA104,AgeStdHMS!$A:$L,7,FALSE),VLOOKUP(AA104,'AgeStdHMS W'!$A:$L,7,FALSE))</f>
        <v>2.298611111111111E-2</v>
      </c>
      <c r="AC104" s="66">
        <f t="shared" si="19"/>
        <v>47</v>
      </c>
      <c r="AD104" s="31">
        <f>IF($D104="m",VLOOKUP(AC104,AgeStdHMS!$A:$L,7,FALSE),VLOOKUP(AC104,'AgeStdHMS W'!$A:$L,7,FALSE))</f>
        <v>2.298611111111111E-2</v>
      </c>
    </row>
    <row r="105" spans="1:30" x14ac:dyDescent="0.2">
      <c r="A105" s="60" t="s">
        <v>600</v>
      </c>
      <c r="B105" s="60" t="s">
        <v>599</v>
      </c>
      <c r="C105" s="60" t="str">
        <f t="shared" si="20"/>
        <v>Jo  Grant</v>
      </c>
      <c r="D105" s="70" t="s">
        <v>874</v>
      </c>
      <c r="E105" s="63">
        <v>24873</v>
      </c>
      <c r="F105" s="60" t="s">
        <v>598</v>
      </c>
      <c r="G105" s="66">
        <f t="shared" si="22"/>
        <v>47</v>
      </c>
      <c r="H105" s="31">
        <f>IF(D105="m",VLOOKUP(G105,AgeStdHMS!$A:$L,10,FALSE),VLOOKUP(G105,'AgeStdHMS W'!A:L,10,FALSE))</f>
        <v>3.7638888888888888E-2</v>
      </c>
      <c r="I105" s="66">
        <f t="shared" si="21"/>
        <v>48</v>
      </c>
      <c r="J105" s="31">
        <f>IF($D105="m",VLOOKUP(I105,AgeStdHMS!$A:$L,12,FALSE),VLOOKUP(I105,'AgeStdHMS W'!$A:$L,12,FALSE))</f>
        <v>5.0289351851851849E-2</v>
      </c>
      <c r="K105" s="66">
        <f t="shared" si="13"/>
        <v>48</v>
      </c>
      <c r="L105" s="31">
        <f>IF($D105="m",VLOOKUP(K105,AgeStdHMS!$A:$L,12,FALSE),VLOOKUP(K105,'AgeStdHMS W'!$A:$L,12,FALSE))</f>
        <v>5.0289351851851849E-2</v>
      </c>
      <c r="M105" s="66">
        <f t="shared" si="14"/>
        <v>48</v>
      </c>
      <c r="N105" s="31">
        <f>IF($D105="m",VLOOKUP(M105,AgeStdHMS!$A:$L,2,FALSE),VLOOKUP(M105,'AgeStdHMS W'!$A:$L,2,FALSE))</f>
        <v>1.1226851851851852E-2</v>
      </c>
      <c r="O105" s="66">
        <f t="shared" si="15"/>
        <v>48</v>
      </c>
      <c r="P105" s="31">
        <f>IF($D105="m",VLOOKUP(O105,AgeStdHMS!$A:$L,7,FALSE),VLOOKUP(O105,'AgeStdHMS W'!$A:$L,7,FALSE))</f>
        <v>2.3252314814814816E-2</v>
      </c>
      <c r="Q105" s="66">
        <f t="shared" si="15"/>
        <v>48</v>
      </c>
      <c r="R105" s="31">
        <f>IF($D105="m",VLOOKUP(Q105,AgeStdHMS!$A:$L,7,FALSE),VLOOKUP(Q105,'AgeStdHMS W'!$A:$L,7,FALSE))</f>
        <v>2.3252314814814816E-2</v>
      </c>
      <c r="S105" s="66">
        <f t="shared" si="15"/>
        <v>48</v>
      </c>
      <c r="T105" s="31">
        <f>IF($D105="m",VLOOKUP(S105,AgeStdHMS!$A:$L,7,FALSE),VLOOKUP(S105,'AgeStdHMS W'!$A:$L,7,FALSE))</f>
        <v>2.3252314814814816E-2</v>
      </c>
      <c r="U105" s="66">
        <f t="shared" si="15"/>
        <v>48</v>
      </c>
      <c r="V105" s="31">
        <f>IF($D105="m",VLOOKUP(U105,AgeStdHMS!$A:$L,7,FALSE),VLOOKUP(U105,'AgeStdHMS W'!$A:$L,7,FALSE))</f>
        <v>2.3252314814814816E-2</v>
      </c>
      <c r="W105" s="66">
        <f t="shared" si="16"/>
        <v>48</v>
      </c>
      <c r="X105" s="31">
        <f>IF($D105="m",VLOOKUP(W105,AgeStdHMS!$A:$L,7,FALSE),VLOOKUP(W105,'AgeStdHMS W'!$A:$L,7,FALSE))</f>
        <v>2.3252314814814816E-2</v>
      </c>
      <c r="Y105" s="66">
        <f t="shared" si="17"/>
        <v>48</v>
      </c>
      <c r="Z105" s="31">
        <f>IF($D105="m",VLOOKUP(Y105,AgeStdHMS!$A:$L,7,FALSE),VLOOKUP(Y105,'AgeStdHMS W'!$A:$L,7,FALSE))</f>
        <v>2.3252314814814816E-2</v>
      </c>
      <c r="AA105" s="66">
        <f t="shared" si="18"/>
        <v>48</v>
      </c>
      <c r="AB105" s="31">
        <f>IF($D105="m",VLOOKUP(AA105,AgeStdHMS!$A:$L,7,FALSE),VLOOKUP(AA105,'AgeStdHMS W'!$A:$L,7,FALSE))</f>
        <v>2.3252314814814816E-2</v>
      </c>
      <c r="AC105" s="66">
        <f t="shared" si="19"/>
        <v>48</v>
      </c>
      <c r="AD105" s="31">
        <f>IF($D105="m",VLOOKUP(AC105,AgeStdHMS!$A:$L,7,FALSE),VLOOKUP(AC105,'AgeStdHMS W'!$A:$L,7,FALSE))</f>
        <v>2.3252314814814816E-2</v>
      </c>
    </row>
    <row r="106" spans="1:30" x14ac:dyDescent="0.2">
      <c r="A106" s="60" t="s">
        <v>597</v>
      </c>
      <c r="B106" s="60" t="s">
        <v>596</v>
      </c>
      <c r="C106" s="60" t="str">
        <f t="shared" si="20"/>
        <v>Ricardo Gregorio</v>
      </c>
      <c r="D106" s="70" t="s">
        <v>873</v>
      </c>
      <c r="E106" s="63">
        <v>26525</v>
      </c>
      <c r="F106" s="60" t="s">
        <v>595</v>
      </c>
      <c r="G106" s="66">
        <f t="shared" si="22"/>
        <v>43</v>
      </c>
      <c r="H106" s="31">
        <f>IF(D106="m",VLOOKUP(G106,AgeStdHMS!$A:$L,10,FALSE),VLOOKUP(G106,'AgeStdHMS W'!A:L,10,FALSE))</f>
        <v>3.2256944444444442E-2</v>
      </c>
      <c r="I106" s="66">
        <f t="shared" si="21"/>
        <v>43</v>
      </c>
      <c r="J106" s="31">
        <f>IF($D106="m",VLOOKUP(I106,AgeStdHMS!$A:$L,12,FALSE),VLOOKUP(I106,'AgeStdHMS W'!$A:$L,12,FALSE))</f>
        <v>4.2650462962962966E-2</v>
      </c>
      <c r="K106" s="66">
        <f t="shared" si="13"/>
        <v>43</v>
      </c>
      <c r="L106" s="31">
        <f>IF($D106="m",VLOOKUP(K106,AgeStdHMS!$A:$L,12,FALSE),VLOOKUP(K106,'AgeStdHMS W'!$A:$L,12,FALSE))</f>
        <v>4.2650462962962966E-2</v>
      </c>
      <c r="M106" s="66">
        <f t="shared" si="14"/>
        <v>43</v>
      </c>
      <c r="N106" s="31">
        <f>IF($D106="m",VLOOKUP(M106,AgeStdHMS!$A:$L,2,FALSE),VLOOKUP(M106,'AgeStdHMS W'!$A:$L,2,FALSE))</f>
        <v>9.7222222222222224E-3</v>
      </c>
      <c r="O106" s="66">
        <f t="shared" si="15"/>
        <v>43</v>
      </c>
      <c r="P106" s="31">
        <f>IF($D106="m",VLOOKUP(O106,AgeStdHMS!$A:$L,7,FALSE),VLOOKUP(O106,'AgeStdHMS W'!$A:$L,7,FALSE))</f>
        <v>1.9699074074074074E-2</v>
      </c>
      <c r="Q106" s="66">
        <f t="shared" si="15"/>
        <v>43</v>
      </c>
      <c r="R106" s="31">
        <f>IF($D106="m",VLOOKUP(Q106,AgeStdHMS!$A:$L,7,FALSE),VLOOKUP(Q106,'AgeStdHMS W'!$A:$L,7,FALSE))</f>
        <v>1.9699074074074074E-2</v>
      </c>
      <c r="S106" s="66">
        <f t="shared" si="15"/>
        <v>43</v>
      </c>
      <c r="T106" s="31">
        <f>IF($D106="m",VLOOKUP(S106,AgeStdHMS!$A:$L,7,FALSE),VLOOKUP(S106,'AgeStdHMS W'!$A:$L,7,FALSE))</f>
        <v>1.9699074074074074E-2</v>
      </c>
      <c r="U106" s="66">
        <f t="shared" si="15"/>
        <v>43</v>
      </c>
      <c r="V106" s="31">
        <f>IF($D106="m",VLOOKUP(U106,AgeStdHMS!$A:$L,7,FALSE),VLOOKUP(U106,'AgeStdHMS W'!$A:$L,7,FALSE))</f>
        <v>1.9699074074074074E-2</v>
      </c>
      <c r="W106" s="66">
        <f t="shared" si="16"/>
        <v>43</v>
      </c>
      <c r="X106" s="31">
        <f>IF($D106="m",VLOOKUP(W106,AgeStdHMS!$A:$L,7,FALSE),VLOOKUP(W106,'AgeStdHMS W'!$A:$L,7,FALSE))</f>
        <v>1.9699074074074074E-2</v>
      </c>
      <c r="Y106" s="66">
        <f t="shared" si="17"/>
        <v>43</v>
      </c>
      <c r="Z106" s="31">
        <f>IF($D106="m",VLOOKUP(Y106,AgeStdHMS!$A:$L,7,FALSE),VLOOKUP(Y106,'AgeStdHMS W'!$A:$L,7,FALSE))</f>
        <v>1.9699074074074074E-2</v>
      </c>
      <c r="AA106" s="66">
        <f t="shared" si="18"/>
        <v>43</v>
      </c>
      <c r="AB106" s="31">
        <f>IF($D106="m",VLOOKUP(AA106,AgeStdHMS!$A:$L,7,FALSE),VLOOKUP(AA106,'AgeStdHMS W'!$A:$L,7,FALSE))</f>
        <v>1.9699074074074074E-2</v>
      </c>
      <c r="AC106" s="66">
        <f t="shared" si="19"/>
        <v>43</v>
      </c>
      <c r="AD106" s="31">
        <f>IF($D106="m",VLOOKUP(AC106,AgeStdHMS!$A:$L,7,FALSE),VLOOKUP(AC106,'AgeStdHMS W'!$A:$L,7,FALSE))</f>
        <v>1.9699074074074074E-2</v>
      </c>
    </row>
    <row r="107" spans="1:30" x14ac:dyDescent="0.2">
      <c r="A107" s="60" t="s">
        <v>594</v>
      </c>
      <c r="B107" s="60" t="s">
        <v>593</v>
      </c>
      <c r="C107" s="60" t="str">
        <f t="shared" si="20"/>
        <v>Garry Grey</v>
      </c>
      <c r="D107" s="70" t="s">
        <v>873</v>
      </c>
      <c r="E107" s="63">
        <v>20405</v>
      </c>
      <c r="F107" s="60" t="s">
        <v>592</v>
      </c>
      <c r="G107" s="66">
        <f t="shared" si="22"/>
        <v>60</v>
      </c>
      <c r="H107" s="31">
        <f>IF(D107="m",VLOOKUP(G107,AgeStdHMS!$A:$L,10,FALSE),VLOOKUP(G107,'AgeStdHMS W'!A:L,10,FALSE))</f>
        <v>3.740740740740741E-2</v>
      </c>
      <c r="I107" s="66">
        <f t="shared" si="21"/>
        <v>60</v>
      </c>
      <c r="J107" s="31">
        <f>IF($D107="m",VLOOKUP(I107,AgeStdHMS!$A:$L,12,FALSE),VLOOKUP(I107,'AgeStdHMS W'!$A:$L,12,FALSE))</f>
        <v>4.9548611111111113E-2</v>
      </c>
      <c r="K107" s="66">
        <f t="shared" si="13"/>
        <v>60</v>
      </c>
      <c r="L107" s="31">
        <f>IF($D107="m",VLOOKUP(K107,AgeStdHMS!$A:$L,12,FALSE),VLOOKUP(K107,'AgeStdHMS W'!$A:$L,12,FALSE))</f>
        <v>4.9548611111111113E-2</v>
      </c>
      <c r="M107" s="66">
        <f t="shared" si="14"/>
        <v>60</v>
      </c>
      <c r="N107" s="31">
        <f>IF($D107="m",VLOOKUP(M107,AgeStdHMS!$A:$L,2,FALSE),VLOOKUP(M107,'AgeStdHMS W'!$A:$L,2,FALSE))</f>
        <v>1.1087962962962963E-2</v>
      </c>
      <c r="O107" s="66">
        <f t="shared" si="15"/>
        <v>60</v>
      </c>
      <c r="P107" s="31">
        <f>IF($D107="m",VLOOKUP(O107,AgeStdHMS!$A:$L,7,FALSE),VLOOKUP(O107,'AgeStdHMS W'!$A:$L,7,FALSE))</f>
        <v>2.2777777777777779E-2</v>
      </c>
      <c r="Q107" s="66">
        <f t="shared" si="15"/>
        <v>60</v>
      </c>
      <c r="R107" s="31">
        <f>IF($D107="m",VLOOKUP(Q107,AgeStdHMS!$A:$L,7,FALSE),VLOOKUP(Q107,'AgeStdHMS W'!$A:$L,7,FALSE))</f>
        <v>2.2777777777777779E-2</v>
      </c>
      <c r="S107" s="66">
        <f t="shared" si="15"/>
        <v>60</v>
      </c>
      <c r="T107" s="31">
        <f>IF($D107="m",VLOOKUP(S107,AgeStdHMS!$A:$L,7,FALSE),VLOOKUP(S107,'AgeStdHMS W'!$A:$L,7,FALSE))</f>
        <v>2.2777777777777779E-2</v>
      </c>
      <c r="U107" s="66">
        <f t="shared" si="15"/>
        <v>60</v>
      </c>
      <c r="V107" s="31">
        <f>IF($D107="m",VLOOKUP(U107,AgeStdHMS!$A:$L,7,FALSE),VLOOKUP(U107,'AgeStdHMS W'!$A:$L,7,FALSE))</f>
        <v>2.2777777777777779E-2</v>
      </c>
      <c r="W107" s="66">
        <f t="shared" si="16"/>
        <v>60</v>
      </c>
      <c r="X107" s="31">
        <f>IF($D107="m",VLOOKUP(W107,AgeStdHMS!$A:$L,7,FALSE),VLOOKUP(W107,'AgeStdHMS W'!$A:$L,7,FALSE))</f>
        <v>2.2777777777777779E-2</v>
      </c>
      <c r="Y107" s="66">
        <f t="shared" si="17"/>
        <v>60</v>
      </c>
      <c r="Z107" s="31">
        <f>IF($D107="m",VLOOKUP(Y107,AgeStdHMS!$A:$L,7,FALSE),VLOOKUP(Y107,'AgeStdHMS W'!$A:$L,7,FALSE))</f>
        <v>2.2777777777777779E-2</v>
      </c>
      <c r="AA107" s="66">
        <f t="shared" si="18"/>
        <v>60</v>
      </c>
      <c r="AB107" s="31">
        <f>IF($D107="m",VLOOKUP(AA107,AgeStdHMS!$A:$L,7,FALSE),VLOOKUP(AA107,'AgeStdHMS W'!$A:$L,7,FALSE))</f>
        <v>2.2777777777777779E-2</v>
      </c>
      <c r="AC107" s="66">
        <f t="shared" si="19"/>
        <v>60</v>
      </c>
      <c r="AD107" s="31">
        <f>IF($D107="m",VLOOKUP(AC107,AgeStdHMS!$A:$L,7,FALSE),VLOOKUP(AC107,'AgeStdHMS W'!$A:$L,7,FALSE))</f>
        <v>2.2777777777777779E-2</v>
      </c>
    </row>
    <row r="108" spans="1:30" x14ac:dyDescent="0.2">
      <c r="A108" s="60" t="s">
        <v>377</v>
      </c>
      <c r="B108" s="60" t="s">
        <v>591</v>
      </c>
      <c r="C108" s="60" t="str">
        <f t="shared" si="20"/>
        <v>Paul Guy</v>
      </c>
      <c r="D108" s="70" t="s">
        <v>873</v>
      </c>
      <c r="E108" s="63">
        <v>27282</v>
      </c>
      <c r="F108" s="60" t="s">
        <v>590</v>
      </c>
      <c r="G108" s="66">
        <f t="shared" si="22"/>
        <v>41</v>
      </c>
      <c r="H108" s="31">
        <f>IF(D108="m",VLOOKUP(G108,AgeStdHMS!$A:$L,10,FALSE),VLOOKUP(G108,'AgeStdHMS W'!A:L,10,FALSE))</f>
        <v>3.1747685185185184E-2</v>
      </c>
      <c r="I108" s="66">
        <f t="shared" si="21"/>
        <v>41</v>
      </c>
      <c r="J108" s="31">
        <f>IF($D108="m",VLOOKUP(I108,AgeStdHMS!$A:$L,12,FALSE),VLOOKUP(I108,'AgeStdHMS W'!$A:$L,12,FALSE))</f>
        <v>4.1979166666666665E-2</v>
      </c>
      <c r="K108" s="66">
        <f t="shared" si="13"/>
        <v>41</v>
      </c>
      <c r="L108" s="31">
        <f>IF($D108="m",VLOOKUP(K108,AgeStdHMS!$A:$L,12,FALSE),VLOOKUP(K108,'AgeStdHMS W'!$A:$L,12,FALSE))</f>
        <v>4.1979166666666665E-2</v>
      </c>
      <c r="M108" s="66">
        <f t="shared" si="14"/>
        <v>41</v>
      </c>
      <c r="N108" s="31">
        <f>IF($D108="m",VLOOKUP(M108,AgeStdHMS!$A:$L,2,FALSE),VLOOKUP(M108,'AgeStdHMS W'!$A:$L,2,FALSE))</f>
        <v>9.5833333333333326E-3</v>
      </c>
      <c r="O108" s="66">
        <f t="shared" si="15"/>
        <v>41</v>
      </c>
      <c r="P108" s="31">
        <f>IF($D108="m",VLOOKUP(O108,AgeStdHMS!$A:$L,7,FALSE),VLOOKUP(O108,'AgeStdHMS W'!$A:$L,7,FALSE))</f>
        <v>1.9398148148148147E-2</v>
      </c>
      <c r="Q108" s="66">
        <f t="shared" si="15"/>
        <v>41</v>
      </c>
      <c r="R108" s="31">
        <f>IF($D108="m",VLOOKUP(Q108,AgeStdHMS!$A:$L,7,FALSE),VLOOKUP(Q108,'AgeStdHMS W'!$A:$L,7,FALSE))</f>
        <v>1.9398148148148147E-2</v>
      </c>
      <c r="S108" s="66">
        <f t="shared" si="15"/>
        <v>41</v>
      </c>
      <c r="T108" s="31">
        <f>IF($D108="m",VLOOKUP(S108,AgeStdHMS!$A:$L,7,FALSE),VLOOKUP(S108,'AgeStdHMS W'!$A:$L,7,FALSE))</f>
        <v>1.9398148148148147E-2</v>
      </c>
      <c r="U108" s="66">
        <f t="shared" si="15"/>
        <v>41</v>
      </c>
      <c r="V108" s="31">
        <f>IF($D108="m",VLOOKUP(U108,AgeStdHMS!$A:$L,7,FALSE),VLOOKUP(U108,'AgeStdHMS W'!$A:$L,7,FALSE))</f>
        <v>1.9398148148148147E-2</v>
      </c>
      <c r="W108" s="66">
        <f t="shared" si="16"/>
        <v>41</v>
      </c>
      <c r="X108" s="31">
        <f>IF($D108="m",VLOOKUP(W108,AgeStdHMS!$A:$L,7,FALSE),VLOOKUP(W108,'AgeStdHMS W'!$A:$L,7,FALSE))</f>
        <v>1.9398148148148147E-2</v>
      </c>
      <c r="Y108" s="66">
        <f t="shared" si="17"/>
        <v>41</v>
      </c>
      <c r="Z108" s="31">
        <f>IF($D108="m",VLOOKUP(Y108,AgeStdHMS!$A:$L,7,FALSE),VLOOKUP(Y108,'AgeStdHMS W'!$A:$L,7,FALSE))</f>
        <v>1.9398148148148147E-2</v>
      </c>
      <c r="AA108" s="66">
        <f t="shared" si="18"/>
        <v>41</v>
      </c>
      <c r="AB108" s="31">
        <f>IF($D108="m",VLOOKUP(AA108,AgeStdHMS!$A:$L,7,FALSE),VLOOKUP(AA108,'AgeStdHMS W'!$A:$L,7,FALSE))</f>
        <v>1.9398148148148147E-2</v>
      </c>
      <c r="AC108" s="66">
        <f t="shared" si="19"/>
        <v>41</v>
      </c>
      <c r="AD108" s="31">
        <f>IF($D108="m",VLOOKUP(AC108,AgeStdHMS!$A:$L,7,FALSE),VLOOKUP(AC108,'AgeStdHMS W'!$A:$L,7,FALSE))</f>
        <v>1.9398148148148147E-2</v>
      </c>
    </row>
    <row r="109" spans="1:30" x14ac:dyDescent="0.2">
      <c r="A109" s="60" t="s">
        <v>323</v>
      </c>
      <c r="B109" s="60" t="s">
        <v>589</v>
      </c>
      <c r="C109" s="60" t="str">
        <f t="shared" si="20"/>
        <v>Caroline Hale</v>
      </c>
      <c r="D109" s="70" t="s">
        <v>874</v>
      </c>
      <c r="E109" s="63">
        <v>25071</v>
      </c>
      <c r="F109" s="60" t="s">
        <v>588</v>
      </c>
      <c r="G109" s="66">
        <f t="shared" si="22"/>
        <v>47</v>
      </c>
      <c r="H109" s="31">
        <f>IF(D109="m",VLOOKUP(G109,AgeStdHMS!$A:$L,10,FALSE),VLOOKUP(G109,'AgeStdHMS W'!A:L,10,FALSE))</f>
        <v>3.7638888888888888E-2</v>
      </c>
      <c r="I109" s="66">
        <f t="shared" si="21"/>
        <v>47</v>
      </c>
      <c r="J109" s="31">
        <f>IF($D109="m",VLOOKUP(I109,AgeStdHMS!$A:$L,12,FALSE),VLOOKUP(I109,'AgeStdHMS W'!$A:$L,12,FALSE))</f>
        <v>4.9733796296296297E-2</v>
      </c>
      <c r="K109" s="66">
        <f t="shared" si="13"/>
        <v>47</v>
      </c>
      <c r="L109" s="31">
        <f>IF($D109="m",VLOOKUP(K109,AgeStdHMS!$A:$L,12,FALSE),VLOOKUP(K109,'AgeStdHMS W'!$A:$L,12,FALSE))</f>
        <v>4.9733796296296297E-2</v>
      </c>
      <c r="M109" s="66">
        <f t="shared" si="14"/>
        <v>47</v>
      </c>
      <c r="N109" s="31">
        <f>IF($D109="m",VLOOKUP(M109,AgeStdHMS!$A:$L,2,FALSE),VLOOKUP(M109,'AgeStdHMS W'!$A:$L,2,FALSE))</f>
        <v>1.1111111111111112E-2</v>
      </c>
      <c r="O109" s="66">
        <f t="shared" si="15"/>
        <v>47</v>
      </c>
      <c r="P109" s="31">
        <f>IF($D109="m",VLOOKUP(O109,AgeStdHMS!$A:$L,7,FALSE),VLOOKUP(O109,'AgeStdHMS W'!$A:$L,7,FALSE))</f>
        <v>2.298611111111111E-2</v>
      </c>
      <c r="Q109" s="66">
        <f t="shared" si="15"/>
        <v>47</v>
      </c>
      <c r="R109" s="31">
        <f>IF($D109="m",VLOOKUP(Q109,AgeStdHMS!$A:$L,7,FALSE),VLOOKUP(Q109,'AgeStdHMS W'!$A:$L,7,FALSE))</f>
        <v>2.298611111111111E-2</v>
      </c>
      <c r="S109" s="66">
        <f t="shared" si="15"/>
        <v>47</v>
      </c>
      <c r="T109" s="31">
        <f>IF($D109="m",VLOOKUP(S109,AgeStdHMS!$A:$L,7,FALSE),VLOOKUP(S109,'AgeStdHMS W'!$A:$L,7,FALSE))</f>
        <v>2.298611111111111E-2</v>
      </c>
      <c r="U109" s="66">
        <f t="shared" si="15"/>
        <v>47</v>
      </c>
      <c r="V109" s="31">
        <f>IF($D109="m",VLOOKUP(U109,AgeStdHMS!$A:$L,7,FALSE),VLOOKUP(U109,'AgeStdHMS W'!$A:$L,7,FALSE))</f>
        <v>2.298611111111111E-2</v>
      </c>
      <c r="W109" s="66">
        <f t="shared" si="16"/>
        <v>47</v>
      </c>
      <c r="X109" s="31">
        <f>IF($D109="m",VLOOKUP(W109,AgeStdHMS!$A:$L,7,FALSE),VLOOKUP(W109,'AgeStdHMS W'!$A:$L,7,FALSE))</f>
        <v>2.298611111111111E-2</v>
      </c>
      <c r="Y109" s="66">
        <f t="shared" si="17"/>
        <v>47</v>
      </c>
      <c r="Z109" s="31">
        <f>IF($D109="m",VLOOKUP(Y109,AgeStdHMS!$A:$L,7,FALSE),VLOOKUP(Y109,'AgeStdHMS W'!$A:$L,7,FALSE))</f>
        <v>2.298611111111111E-2</v>
      </c>
      <c r="AA109" s="66">
        <f t="shared" si="18"/>
        <v>47</v>
      </c>
      <c r="AB109" s="31">
        <f>IF($D109="m",VLOOKUP(AA109,AgeStdHMS!$A:$L,7,FALSE),VLOOKUP(AA109,'AgeStdHMS W'!$A:$L,7,FALSE))</f>
        <v>2.298611111111111E-2</v>
      </c>
      <c r="AC109" s="66">
        <f t="shared" si="19"/>
        <v>47</v>
      </c>
      <c r="AD109" s="31">
        <f>IF($D109="m",VLOOKUP(AC109,AgeStdHMS!$A:$L,7,FALSE),VLOOKUP(AC109,'AgeStdHMS W'!$A:$L,7,FALSE))</f>
        <v>2.298611111111111E-2</v>
      </c>
    </row>
    <row r="110" spans="1:30" x14ac:dyDescent="0.2">
      <c r="A110" s="60" t="s">
        <v>587</v>
      </c>
      <c r="B110" s="60" t="s">
        <v>586</v>
      </c>
      <c r="C110" s="60" t="str">
        <f t="shared" si="20"/>
        <v>Martha Hall</v>
      </c>
      <c r="D110" s="70" t="s">
        <v>874</v>
      </c>
      <c r="E110" s="63">
        <v>27908</v>
      </c>
      <c r="F110" s="60" t="s">
        <v>585</v>
      </c>
      <c r="G110" s="66">
        <f t="shared" si="22"/>
        <v>39</v>
      </c>
      <c r="H110" s="31">
        <f>IF(D110="m",VLOOKUP(G110,AgeStdHMS!$A:$L,10,FALSE),VLOOKUP(G110,'AgeStdHMS W'!A:L,10,FALSE))</f>
        <v>3.5243055555555555E-2</v>
      </c>
      <c r="I110" s="66">
        <f t="shared" si="21"/>
        <v>39</v>
      </c>
      <c r="J110" s="31">
        <f>IF($D110="m",VLOOKUP(I110,AgeStdHMS!$A:$L,12,FALSE),VLOOKUP(I110,'AgeStdHMS W'!$A:$L,12,FALSE))</f>
        <v>4.65625E-2</v>
      </c>
      <c r="K110" s="66">
        <f t="shared" si="13"/>
        <v>39</v>
      </c>
      <c r="L110" s="31">
        <f>IF($D110="m",VLOOKUP(K110,AgeStdHMS!$A:$L,12,FALSE),VLOOKUP(K110,'AgeStdHMS W'!$A:$L,12,FALSE))</f>
        <v>4.65625E-2</v>
      </c>
      <c r="M110" s="66">
        <f t="shared" si="14"/>
        <v>39</v>
      </c>
      <c r="N110" s="31">
        <f>IF($D110="m",VLOOKUP(M110,AgeStdHMS!$A:$L,2,FALSE),VLOOKUP(M110,'AgeStdHMS W'!$A:$L,2,FALSE))</f>
        <v>1.0474537037037037E-2</v>
      </c>
      <c r="O110" s="66">
        <f t="shared" si="15"/>
        <v>39</v>
      </c>
      <c r="P110" s="31">
        <f>IF($D110="m",VLOOKUP(O110,AgeStdHMS!$A:$L,7,FALSE),VLOOKUP(O110,'AgeStdHMS W'!$A:$L,7,FALSE))</f>
        <v>2.1562499999999998E-2</v>
      </c>
      <c r="Q110" s="66">
        <f t="shared" si="15"/>
        <v>40</v>
      </c>
      <c r="R110" s="31">
        <f>IF($D110="m",VLOOKUP(Q110,AgeStdHMS!$A:$L,7,FALSE),VLOOKUP(Q110,'AgeStdHMS W'!$A:$L,7,FALSE))</f>
        <v>2.1689814814814815E-2</v>
      </c>
      <c r="S110" s="66">
        <f t="shared" si="15"/>
        <v>40</v>
      </c>
      <c r="T110" s="31">
        <f>IF($D110="m",VLOOKUP(S110,AgeStdHMS!$A:$L,7,FALSE),VLOOKUP(S110,'AgeStdHMS W'!$A:$L,7,FALSE))</f>
        <v>2.1689814814814815E-2</v>
      </c>
      <c r="U110" s="66">
        <f t="shared" si="15"/>
        <v>40</v>
      </c>
      <c r="V110" s="31">
        <f>IF($D110="m",VLOOKUP(U110,AgeStdHMS!$A:$L,7,FALSE),VLOOKUP(U110,'AgeStdHMS W'!$A:$L,7,FALSE))</f>
        <v>2.1689814814814815E-2</v>
      </c>
      <c r="W110" s="66">
        <f t="shared" si="16"/>
        <v>39</v>
      </c>
      <c r="X110" s="31">
        <f>IF($D110="m",VLOOKUP(W110,AgeStdHMS!$A:$L,7,FALSE),VLOOKUP(W110,'AgeStdHMS W'!$A:$L,7,FALSE))</f>
        <v>2.1562499999999998E-2</v>
      </c>
      <c r="Y110" s="66">
        <f t="shared" si="17"/>
        <v>39</v>
      </c>
      <c r="Z110" s="31">
        <f>IF($D110="m",VLOOKUP(Y110,AgeStdHMS!$A:$L,7,FALSE),VLOOKUP(Y110,'AgeStdHMS W'!$A:$L,7,FALSE))</f>
        <v>2.1562499999999998E-2</v>
      </c>
      <c r="AA110" s="66">
        <f t="shared" si="18"/>
        <v>39</v>
      </c>
      <c r="AB110" s="31">
        <f>IF($D110="m",VLOOKUP(AA110,AgeStdHMS!$A:$L,7,FALSE),VLOOKUP(AA110,'AgeStdHMS W'!$A:$L,7,FALSE))</f>
        <v>2.1562499999999998E-2</v>
      </c>
      <c r="AC110" s="66">
        <f t="shared" si="19"/>
        <v>39</v>
      </c>
      <c r="AD110" s="31">
        <f>IF($D110="m",VLOOKUP(AC110,AgeStdHMS!$A:$L,7,FALSE),VLOOKUP(AC110,'AgeStdHMS W'!$A:$L,7,FALSE))</f>
        <v>2.1562499999999998E-2</v>
      </c>
    </row>
    <row r="111" spans="1:30" x14ac:dyDescent="0.2">
      <c r="A111" s="60" t="s">
        <v>248</v>
      </c>
      <c r="B111" s="60" t="s">
        <v>584</v>
      </c>
      <c r="C111" s="60" t="str">
        <f t="shared" si="20"/>
        <v>Sarah Halliday</v>
      </c>
      <c r="D111" s="70" t="s">
        <v>874</v>
      </c>
      <c r="E111" s="63">
        <v>25946</v>
      </c>
      <c r="F111" s="60" t="s">
        <v>583</v>
      </c>
      <c r="G111" s="66">
        <f t="shared" si="22"/>
        <v>45</v>
      </c>
      <c r="H111" s="31">
        <f>IF(D111="m",VLOOKUP(G111,AgeStdHMS!$A:$L,10,FALSE),VLOOKUP(G111,'AgeStdHMS W'!A:L,10,FALSE))</f>
        <v>3.6874999999999998E-2</v>
      </c>
      <c r="I111" s="66">
        <f t="shared" si="21"/>
        <v>45</v>
      </c>
      <c r="J111" s="31">
        <f>IF($D111="m",VLOOKUP(I111,AgeStdHMS!$A:$L,12,FALSE),VLOOKUP(I111,'AgeStdHMS W'!$A:$L,12,FALSE))</f>
        <v>4.8726851851851855E-2</v>
      </c>
      <c r="K111" s="66">
        <f t="shared" si="13"/>
        <v>45</v>
      </c>
      <c r="L111" s="31">
        <f>IF($D111="m",VLOOKUP(K111,AgeStdHMS!$A:$L,12,FALSE),VLOOKUP(K111,'AgeStdHMS W'!$A:$L,12,FALSE))</f>
        <v>4.8726851851851855E-2</v>
      </c>
      <c r="M111" s="66">
        <f t="shared" si="14"/>
        <v>45</v>
      </c>
      <c r="N111" s="31">
        <f>IF($D111="m",VLOOKUP(M111,AgeStdHMS!$A:$L,2,FALSE),VLOOKUP(M111,'AgeStdHMS W'!$A:$L,2,FALSE))</f>
        <v>1.0914351851851852E-2</v>
      </c>
      <c r="O111" s="66">
        <f t="shared" si="15"/>
        <v>45</v>
      </c>
      <c r="P111" s="31">
        <f>IF($D111="m",VLOOKUP(O111,AgeStdHMS!$A:$L,7,FALSE),VLOOKUP(O111,'AgeStdHMS W'!$A:$L,7,FALSE))</f>
        <v>2.2534722222222223E-2</v>
      </c>
      <c r="Q111" s="66">
        <f t="shared" si="15"/>
        <v>45</v>
      </c>
      <c r="R111" s="31">
        <f>IF($D111="m",VLOOKUP(Q111,AgeStdHMS!$A:$L,7,FALSE),VLOOKUP(Q111,'AgeStdHMS W'!$A:$L,7,FALSE))</f>
        <v>2.2534722222222223E-2</v>
      </c>
      <c r="S111" s="66">
        <f t="shared" si="15"/>
        <v>45</v>
      </c>
      <c r="T111" s="31">
        <f>IF($D111="m",VLOOKUP(S111,AgeStdHMS!$A:$L,7,FALSE),VLOOKUP(S111,'AgeStdHMS W'!$A:$L,7,FALSE))</f>
        <v>2.2534722222222223E-2</v>
      </c>
      <c r="U111" s="66">
        <f t="shared" si="15"/>
        <v>45</v>
      </c>
      <c r="V111" s="31">
        <f>IF($D111="m",VLOOKUP(U111,AgeStdHMS!$A:$L,7,FALSE),VLOOKUP(U111,'AgeStdHMS W'!$A:$L,7,FALSE))</f>
        <v>2.2534722222222223E-2</v>
      </c>
      <c r="W111" s="66">
        <f t="shared" si="16"/>
        <v>45</v>
      </c>
      <c r="X111" s="31">
        <f>IF($D111="m",VLOOKUP(W111,AgeStdHMS!$A:$L,7,FALSE),VLOOKUP(W111,'AgeStdHMS W'!$A:$L,7,FALSE))</f>
        <v>2.2534722222222223E-2</v>
      </c>
      <c r="Y111" s="66">
        <f t="shared" si="17"/>
        <v>45</v>
      </c>
      <c r="Z111" s="31">
        <f>IF($D111="m",VLOOKUP(Y111,AgeStdHMS!$A:$L,7,FALSE),VLOOKUP(Y111,'AgeStdHMS W'!$A:$L,7,FALSE))</f>
        <v>2.2534722222222223E-2</v>
      </c>
      <c r="AA111" s="66">
        <f t="shared" si="18"/>
        <v>45</v>
      </c>
      <c r="AB111" s="31">
        <f>IF($D111="m",VLOOKUP(AA111,AgeStdHMS!$A:$L,7,FALSE),VLOOKUP(AA111,'AgeStdHMS W'!$A:$L,7,FALSE))</f>
        <v>2.2534722222222223E-2</v>
      </c>
      <c r="AC111" s="66">
        <f t="shared" si="19"/>
        <v>45</v>
      </c>
      <c r="AD111" s="31">
        <f>IF($D111="m",VLOOKUP(AC111,AgeStdHMS!$A:$L,7,FALSE),VLOOKUP(AC111,'AgeStdHMS W'!$A:$L,7,FALSE))</f>
        <v>2.2534722222222223E-2</v>
      </c>
    </row>
    <row r="112" spans="1:30" x14ac:dyDescent="0.2">
      <c r="A112" s="70" t="s">
        <v>868</v>
      </c>
      <c r="B112" s="70" t="s">
        <v>869</v>
      </c>
      <c r="C112" s="60" t="str">
        <f t="shared" si="20"/>
        <v>Pete Hanna</v>
      </c>
      <c r="D112" s="70" t="s">
        <v>873</v>
      </c>
      <c r="E112" s="63">
        <v>36526</v>
      </c>
      <c r="F112" s="60"/>
      <c r="G112" s="66">
        <f t="shared" si="22"/>
        <v>16</v>
      </c>
      <c r="H112" s="31">
        <f>IF(D112="m",VLOOKUP(G112,AgeStdHMS!$A:$L,10,FALSE),VLOOKUP(G112,'AgeStdHMS W'!A:L,10,FALSE))</f>
        <v>3.1192129629629629E-2</v>
      </c>
      <c r="I112" s="66">
        <f t="shared" si="21"/>
        <v>16</v>
      </c>
      <c r="J112" s="31">
        <f>IF($D112="m",VLOOKUP(I112,AgeStdHMS!$A:$L,12,FALSE),VLOOKUP(I112,'AgeStdHMS W'!$A:$L,12,FALSE))</f>
        <v>4.1388888888888892E-2</v>
      </c>
      <c r="K112" s="66">
        <f t="shared" si="13"/>
        <v>16</v>
      </c>
      <c r="L112" s="31">
        <f>IF($D112="m",VLOOKUP(K112,AgeStdHMS!$A:$L,12,FALSE),VLOOKUP(K112,'AgeStdHMS W'!$A:$L,12,FALSE))</f>
        <v>4.1388888888888892E-2</v>
      </c>
      <c r="M112" s="66">
        <f t="shared" si="14"/>
        <v>16</v>
      </c>
      <c r="N112" s="31">
        <f>IF($D112="m",VLOOKUP(M112,AgeStdHMS!$A:$L,2,FALSE),VLOOKUP(M112,'AgeStdHMS W'!$A:$L,2,FALSE))</f>
        <v>9.2013888888888892E-3</v>
      </c>
      <c r="O112" s="66">
        <f t="shared" si="15"/>
        <v>16</v>
      </c>
      <c r="P112" s="31">
        <f>IF($D112="m",VLOOKUP(O112,AgeStdHMS!$A:$L,7,FALSE),VLOOKUP(O112,'AgeStdHMS W'!$A:$L,7,FALSE))</f>
        <v>1.8935185185185187E-2</v>
      </c>
      <c r="Q112" s="66">
        <f t="shared" si="15"/>
        <v>16</v>
      </c>
      <c r="R112" s="31">
        <f>IF($D112="m",VLOOKUP(Q112,AgeStdHMS!$A:$L,7,FALSE),VLOOKUP(Q112,'AgeStdHMS W'!$A:$L,7,FALSE))</f>
        <v>1.8935185185185187E-2</v>
      </c>
      <c r="S112" s="66">
        <f t="shared" si="15"/>
        <v>16</v>
      </c>
      <c r="T112" s="31">
        <f>IF($D112="m",VLOOKUP(S112,AgeStdHMS!$A:$L,7,FALSE),VLOOKUP(S112,'AgeStdHMS W'!$A:$L,7,FALSE))</f>
        <v>1.8935185185185187E-2</v>
      </c>
      <c r="U112" s="66">
        <f t="shared" si="15"/>
        <v>16</v>
      </c>
      <c r="V112" s="31">
        <f>IF($D112="m",VLOOKUP(U112,AgeStdHMS!$A:$L,7,FALSE),VLOOKUP(U112,'AgeStdHMS W'!$A:$L,7,FALSE))</f>
        <v>1.8935185185185187E-2</v>
      </c>
      <c r="W112" s="66">
        <f t="shared" si="16"/>
        <v>16</v>
      </c>
      <c r="X112" s="31">
        <f>IF($D112="m",VLOOKUP(W112,AgeStdHMS!$A:$L,7,FALSE),VLOOKUP(W112,'AgeStdHMS W'!$A:$L,7,FALSE))</f>
        <v>1.8935185185185187E-2</v>
      </c>
      <c r="Y112" s="66">
        <f t="shared" si="17"/>
        <v>16</v>
      </c>
      <c r="Z112" s="31">
        <f>IF($D112="m",VLOOKUP(Y112,AgeStdHMS!$A:$L,7,FALSE),VLOOKUP(Y112,'AgeStdHMS W'!$A:$L,7,FALSE))</f>
        <v>1.8935185185185187E-2</v>
      </c>
      <c r="AA112" s="66">
        <f t="shared" si="18"/>
        <v>16</v>
      </c>
      <c r="AB112" s="31">
        <f>IF($D112="m",VLOOKUP(AA112,AgeStdHMS!$A:$L,7,FALSE),VLOOKUP(AA112,'AgeStdHMS W'!$A:$L,7,FALSE))</f>
        <v>1.8935185185185187E-2</v>
      </c>
      <c r="AC112" s="66">
        <f t="shared" si="19"/>
        <v>16</v>
      </c>
      <c r="AD112" s="31">
        <f>IF($D112="m",VLOOKUP(AC112,AgeStdHMS!$A:$L,7,FALSE),VLOOKUP(AC112,'AgeStdHMS W'!$A:$L,7,FALSE))</f>
        <v>1.8935185185185187E-2</v>
      </c>
    </row>
    <row r="113" spans="1:30" x14ac:dyDescent="0.2">
      <c r="A113" s="60" t="s">
        <v>531</v>
      </c>
      <c r="B113" s="60" t="s">
        <v>582</v>
      </c>
      <c r="C113" s="60" t="str">
        <f t="shared" si="20"/>
        <v>Chris Harbron</v>
      </c>
      <c r="D113" s="70" t="s">
        <v>873</v>
      </c>
      <c r="E113" s="63">
        <v>25648</v>
      </c>
      <c r="F113" s="60" t="s">
        <v>581</v>
      </c>
      <c r="G113" s="66">
        <f t="shared" si="22"/>
        <v>45</v>
      </c>
      <c r="H113" s="31">
        <f>IF(D113="m",VLOOKUP(G113,AgeStdHMS!$A:$L,10,FALSE),VLOOKUP(G113,'AgeStdHMS W'!A:L,10,FALSE))</f>
        <v>3.2789351851851854E-2</v>
      </c>
      <c r="I113" s="66">
        <f t="shared" si="21"/>
        <v>45</v>
      </c>
      <c r="J113" s="31">
        <f>IF($D113="m",VLOOKUP(I113,AgeStdHMS!$A:$L,12,FALSE),VLOOKUP(I113,'AgeStdHMS W'!$A:$L,12,FALSE))</f>
        <v>4.3368055555555556E-2</v>
      </c>
      <c r="K113" s="66">
        <f t="shared" si="13"/>
        <v>45</v>
      </c>
      <c r="L113" s="31">
        <f>IF($D113="m",VLOOKUP(K113,AgeStdHMS!$A:$L,12,FALSE),VLOOKUP(K113,'AgeStdHMS W'!$A:$L,12,FALSE))</f>
        <v>4.3368055555555556E-2</v>
      </c>
      <c r="M113" s="66">
        <f t="shared" si="14"/>
        <v>46</v>
      </c>
      <c r="N113" s="31">
        <f>IF($D113="m",VLOOKUP(M113,AgeStdHMS!$A:$L,2,FALSE),VLOOKUP(M113,'AgeStdHMS W'!$A:$L,2,FALSE))</f>
        <v>9.9421296296296289E-3</v>
      </c>
      <c r="O113" s="66">
        <f t="shared" si="15"/>
        <v>46</v>
      </c>
      <c r="P113" s="31">
        <f>IF($D113="m",VLOOKUP(O113,AgeStdHMS!$A:$L,7,FALSE),VLOOKUP(O113,'AgeStdHMS W'!$A:$L,7,FALSE))</f>
        <v>2.0185185185185184E-2</v>
      </c>
      <c r="Q113" s="66">
        <f t="shared" si="15"/>
        <v>46</v>
      </c>
      <c r="R113" s="31">
        <f>IF($D113="m",VLOOKUP(Q113,AgeStdHMS!$A:$L,7,FALSE),VLOOKUP(Q113,'AgeStdHMS W'!$A:$L,7,FALSE))</f>
        <v>2.0185185185185184E-2</v>
      </c>
      <c r="S113" s="66">
        <f t="shared" si="15"/>
        <v>46</v>
      </c>
      <c r="T113" s="31">
        <f>IF($D113="m",VLOOKUP(S113,AgeStdHMS!$A:$L,7,FALSE),VLOOKUP(S113,'AgeStdHMS W'!$A:$L,7,FALSE))</f>
        <v>2.0185185185185184E-2</v>
      </c>
      <c r="U113" s="66">
        <f t="shared" si="15"/>
        <v>46</v>
      </c>
      <c r="V113" s="31">
        <f>IF($D113="m",VLOOKUP(U113,AgeStdHMS!$A:$L,7,FALSE),VLOOKUP(U113,'AgeStdHMS W'!$A:$L,7,FALSE))</f>
        <v>2.0185185185185184E-2</v>
      </c>
      <c r="W113" s="66">
        <f t="shared" si="16"/>
        <v>46</v>
      </c>
      <c r="X113" s="31">
        <f>IF($D113="m",VLOOKUP(W113,AgeStdHMS!$A:$L,7,FALSE),VLOOKUP(W113,'AgeStdHMS W'!$A:$L,7,FALSE))</f>
        <v>2.0185185185185184E-2</v>
      </c>
      <c r="Y113" s="66">
        <f t="shared" si="17"/>
        <v>46</v>
      </c>
      <c r="Z113" s="31">
        <f>IF($D113="m",VLOOKUP(Y113,AgeStdHMS!$A:$L,7,FALSE),VLOOKUP(Y113,'AgeStdHMS W'!$A:$L,7,FALSE))</f>
        <v>2.0185185185185184E-2</v>
      </c>
      <c r="AA113" s="66">
        <f t="shared" si="18"/>
        <v>46</v>
      </c>
      <c r="AB113" s="31">
        <f>IF($D113="m",VLOOKUP(AA113,AgeStdHMS!$A:$L,7,FALSE),VLOOKUP(AA113,'AgeStdHMS W'!$A:$L,7,FALSE))</f>
        <v>2.0185185185185184E-2</v>
      </c>
      <c r="AC113" s="66">
        <f t="shared" si="19"/>
        <v>46</v>
      </c>
      <c r="AD113" s="31">
        <f>IF($D113="m",VLOOKUP(AC113,AgeStdHMS!$A:$L,7,FALSE),VLOOKUP(AC113,'AgeStdHMS W'!$A:$L,7,FALSE))</f>
        <v>2.0185185185185184E-2</v>
      </c>
    </row>
    <row r="114" spans="1:30" x14ac:dyDescent="0.2">
      <c r="A114" s="60" t="s">
        <v>580</v>
      </c>
      <c r="B114" s="60" t="s">
        <v>579</v>
      </c>
      <c r="C114" s="60" t="str">
        <f t="shared" si="20"/>
        <v>Cath Harris</v>
      </c>
      <c r="D114" s="70" t="s">
        <v>874</v>
      </c>
      <c r="E114" s="63">
        <v>23573</v>
      </c>
      <c r="F114" s="60" t="s">
        <v>578</v>
      </c>
      <c r="G114" s="66">
        <f t="shared" si="22"/>
        <v>51</v>
      </c>
      <c r="H114" s="31">
        <f>IF(D114="m",VLOOKUP(G114,AgeStdHMS!$A:$L,10,FALSE),VLOOKUP(G114,'AgeStdHMS W'!A:L,10,FALSE))</f>
        <v>3.9444444444444442E-2</v>
      </c>
      <c r="I114" s="66">
        <f t="shared" si="21"/>
        <v>51</v>
      </c>
      <c r="J114" s="31">
        <f>IF($D114="m",VLOOKUP(I114,AgeStdHMS!$A:$L,12,FALSE),VLOOKUP(I114,'AgeStdHMS W'!$A:$L,12,FALSE))</f>
        <v>5.2118055555555556E-2</v>
      </c>
      <c r="K114" s="66">
        <f t="shared" si="13"/>
        <v>51</v>
      </c>
      <c r="L114" s="31">
        <f>IF($D114="m",VLOOKUP(K114,AgeStdHMS!$A:$L,12,FALSE),VLOOKUP(K114,'AgeStdHMS W'!$A:$L,12,FALSE))</f>
        <v>5.2118055555555556E-2</v>
      </c>
      <c r="M114" s="66">
        <f t="shared" si="14"/>
        <v>51</v>
      </c>
      <c r="N114" s="31">
        <f>IF($D114="m",VLOOKUP(M114,AgeStdHMS!$A:$L,2,FALSE),VLOOKUP(M114,'AgeStdHMS W'!$A:$L,2,FALSE))</f>
        <v>1.1597222222222222E-2</v>
      </c>
      <c r="O114" s="66">
        <f t="shared" si="15"/>
        <v>51</v>
      </c>
      <c r="P114" s="31">
        <f>IF($D114="m",VLOOKUP(O114,AgeStdHMS!$A:$L,7,FALSE),VLOOKUP(O114,'AgeStdHMS W'!$A:$L,7,FALSE))</f>
        <v>2.4085648148148148E-2</v>
      </c>
      <c r="Q114" s="66">
        <f t="shared" si="15"/>
        <v>51</v>
      </c>
      <c r="R114" s="31">
        <f>IF($D114="m",VLOOKUP(Q114,AgeStdHMS!$A:$L,7,FALSE),VLOOKUP(Q114,'AgeStdHMS W'!$A:$L,7,FALSE))</f>
        <v>2.4085648148148148E-2</v>
      </c>
      <c r="S114" s="66">
        <f t="shared" si="15"/>
        <v>51</v>
      </c>
      <c r="T114" s="31">
        <f>IF($D114="m",VLOOKUP(S114,AgeStdHMS!$A:$L,7,FALSE),VLOOKUP(S114,'AgeStdHMS W'!$A:$L,7,FALSE))</f>
        <v>2.4085648148148148E-2</v>
      </c>
      <c r="U114" s="66">
        <f t="shared" si="15"/>
        <v>52</v>
      </c>
      <c r="V114" s="31">
        <f>IF($D114="m",VLOOKUP(U114,AgeStdHMS!$A:$L,7,FALSE),VLOOKUP(U114,'AgeStdHMS W'!$A:$L,7,FALSE))</f>
        <v>2.4375000000000001E-2</v>
      </c>
      <c r="W114" s="66">
        <f t="shared" si="16"/>
        <v>51</v>
      </c>
      <c r="X114" s="31">
        <f>IF($D114="m",VLOOKUP(W114,AgeStdHMS!$A:$L,7,FALSE),VLOOKUP(W114,'AgeStdHMS W'!$A:$L,7,FALSE))</f>
        <v>2.4085648148148148E-2</v>
      </c>
      <c r="Y114" s="66">
        <f t="shared" si="17"/>
        <v>51</v>
      </c>
      <c r="Z114" s="31">
        <f>IF($D114="m",VLOOKUP(Y114,AgeStdHMS!$A:$L,7,FALSE),VLOOKUP(Y114,'AgeStdHMS W'!$A:$L,7,FALSE))</f>
        <v>2.4085648148148148E-2</v>
      </c>
      <c r="AA114" s="66">
        <f t="shared" si="18"/>
        <v>51</v>
      </c>
      <c r="AB114" s="31">
        <f>IF($D114="m",VLOOKUP(AA114,AgeStdHMS!$A:$L,7,FALSE),VLOOKUP(AA114,'AgeStdHMS W'!$A:$L,7,FALSE))</f>
        <v>2.4085648148148148E-2</v>
      </c>
      <c r="AC114" s="66">
        <f t="shared" si="19"/>
        <v>51</v>
      </c>
      <c r="AD114" s="31">
        <f>IF($D114="m",VLOOKUP(AC114,AgeStdHMS!$A:$L,7,FALSE),VLOOKUP(AC114,'AgeStdHMS W'!$A:$L,7,FALSE))</f>
        <v>2.4085648148148148E-2</v>
      </c>
    </row>
    <row r="115" spans="1:30" x14ac:dyDescent="0.2">
      <c r="A115" s="60" t="s">
        <v>251</v>
      </c>
      <c r="B115" s="60" t="s">
        <v>577</v>
      </c>
      <c r="C115" s="60" t="str">
        <f t="shared" si="20"/>
        <v>Peter Harvey</v>
      </c>
      <c r="D115" s="70" t="s">
        <v>873</v>
      </c>
      <c r="E115" s="65">
        <v>24867</v>
      </c>
      <c r="F115" s="60" t="s">
        <v>576</v>
      </c>
      <c r="G115" s="66">
        <f t="shared" si="22"/>
        <v>47</v>
      </c>
      <c r="H115" s="31">
        <f>IF(D115="m",VLOOKUP(G115,AgeStdHMS!$A:$L,10,FALSE),VLOOKUP(G115,'AgeStdHMS W'!A:L,10,FALSE))</f>
        <v>3.3333333333333333E-2</v>
      </c>
      <c r="I115" s="66">
        <f t="shared" si="21"/>
        <v>48</v>
      </c>
      <c r="J115" s="31">
        <f>IF($D115="m",VLOOKUP(I115,AgeStdHMS!$A:$L,12,FALSE),VLOOKUP(I115,'AgeStdHMS W'!$A:$L,12,FALSE))</f>
        <v>4.4467592592592593E-2</v>
      </c>
      <c r="K115" s="66">
        <f t="shared" si="13"/>
        <v>48</v>
      </c>
      <c r="L115" s="31">
        <f>IF($D115="m",VLOOKUP(K115,AgeStdHMS!$A:$L,12,FALSE),VLOOKUP(K115,'AgeStdHMS W'!$A:$L,12,FALSE))</f>
        <v>4.4467592592592593E-2</v>
      </c>
      <c r="M115" s="66">
        <f t="shared" si="14"/>
        <v>48</v>
      </c>
      <c r="N115" s="31">
        <f>IF($D115="m",VLOOKUP(M115,AgeStdHMS!$A:$L,2,FALSE),VLOOKUP(M115,'AgeStdHMS W'!$A:$L,2,FALSE))</f>
        <v>1.0092592592592592E-2</v>
      </c>
      <c r="O115" s="66">
        <f t="shared" si="15"/>
        <v>48</v>
      </c>
      <c r="P115" s="31">
        <f>IF($D115="m",VLOOKUP(O115,AgeStdHMS!$A:$L,7,FALSE),VLOOKUP(O115,'AgeStdHMS W'!$A:$L,7,FALSE))</f>
        <v>2.0520833333333332E-2</v>
      </c>
      <c r="Q115" s="66">
        <f t="shared" si="15"/>
        <v>48</v>
      </c>
      <c r="R115" s="31">
        <f>IF($D115="m",VLOOKUP(Q115,AgeStdHMS!$A:$L,7,FALSE),VLOOKUP(Q115,'AgeStdHMS W'!$A:$L,7,FALSE))</f>
        <v>2.0520833333333332E-2</v>
      </c>
      <c r="S115" s="66">
        <f t="shared" si="15"/>
        <v>48</v>
      </c>
      <c r="T115" s="31">
        <f>IF($D115="m",VLOOKUP(S115,AgeStdHMS!$A:$L,7,FALSE),VLOOKUP(S115,'AgeStdHMS W'!$A:$L,7,FALSE))</f>
        <v>2.0520833333333332E-2</v>
      </c>
      <c r="U115" s="66">
        <f t="shared" si="15"/>
        <v>48</v>
      </c>
      <c r="V115" s="31">
        <f>IF($D115="m",VLOOKUP(U115,AgeStdHMS!$A:$L,7,FALSE),VLOOKUP(U115,'AgeStdHMS W'!$A:$L,7,FALSE))</f>
        <v>2.0520833333333332E-2</v>
      </c>
      <c r="W115" s="66">
        <f t="shared" si="16"/>
        <v>48</v>
      </c>
      <c r="X115" s="31">
        <f>IF($D115="m",VLOOKUP(W115,AgeStdHMS!$A:$L,7,FALSE),VLOOKUP(W115,'AgeStdHMS W'!$A:$L,7,FALSE))</f>
        <v>2.0520833333333332E-2</v>
      </c>
      <c r="Y115" s="66">
        <f t="shared" si="17"/>
        <v>48</v>
      </c>
      <c r="Z115" s="31">
        <f>IF($D115="m",VLOOKUP(Y115,AgeStdHMS!$A:$L,7,FALSE),VLOOKUP(Y115,'AgeStdHMS W'!$A:$L,7,FALSE))</f>
        <v>2.0520833333333332E-2</v>
      </c>
      <c r="AA115" s="66">
        <f t="shared" si="18"/>
        <v>48</v>
      </c>
      <c r="AB115" s="31">
        <f>IF($D115="m",VLOOKUP(AA115,AgeStdHMS!$A:$L,7,FALSE),VLOOKUP(AA115,'AgeStdHMS W'!$A:$L,7,FALSE))</f>
        <v>2.0520833333333332E-2</v>
      </c>
      <c r="AC115" s="66">
        <f t="shared" si="19"/>
        <v>48</v>
      </c>
      <c r="AD115" s="31">
        <f>IF($D115="m",VLOOKUP(AC115,AgeStdHMS!$A:$L,7,FALSE),VLOOKUP(AC115,'AgeStdHMS W'!$A:$L,7,FALSE))</f>
        <v>2.0520833333333332E-2</v>
      </c>
    </row>
    <row r="116" spans="1:30" x14ac:dyDescent="0.2">
      <c r="A116" s="60" t="s">
        <v>575</v>
      </c>
      <c r="B116" s="60" t="s">
        <v>574</v>
      </c>
      <c r="C116" s="60" t="str">
        <f t="shared" si="20"/>
        <v>Michelle Hatchman</v>
      </c>
      <c r="D116" s="70" t="s">
        <v>874</v>
      </c>
      <c r="E116" s="63">
        <v>23701</v>
      </c>
      <c r="F116" s="60" t="s">
        <v>573</v>
      </c>
      <c r="G116" s="66">
        <f t="shared" si="22"/>
        <v>51</v>
      </c>
      <c r="H116" s="31">
        <f>IF(D116="m",VLOOKUP(G116,AgeStdHMS!$A:$L,10,FALSE),VLOOKUP(G116,'AgeStdHMS W'!A:L,10,FALSE))</f>
        <v>3.9444444444444442E-2</v>
      </c>
      <c r="I116" s="66">
        <f t="shared" si="21"/>
        <v>51</v>
      </c>
      <c r="J116" s="31">
        <f>IF($D116="m",VLOOKUP(I116,AgeStdHMS!$A:$L,12,FALSE),VLOOKUP(I116,'AgeStdHMS W'!$A:$L,12,FALSE))</f>
        <v>5.2118055555555556E-2</v>
      </c>
      <c r="K116" s="66">
        <f t="shared" si="13"/>
        <v>51</v>
      </c>
      <c r="L116" s="31">
        <f>IF($D116="m",VLOOKUP(K116,AgeStdHMS!$A:$L,12,FALSE),VLOOKUP(K116,'AgeStdHMS W'!$A:$L,12,FALSE))</f>
        <v>5.2118055555555556E-2</v>
      </c>
      <c r="M116" s="66">
        <f t="shared" si="14"/>
        <v>51</v>
      </c>
      <c r="N116" s="31">
        <f>IF($D116="m",VLOOKUP(M116,AgeStdHMS!$A:$L,2,FALSE),VLOOKUP(M116,'AgeStdHMS W'!$A:$L,2,FALSE))</f>
        <v>1.1597222222222222E-2</v>
      </c>
      <c r="O116" s="66">
        <f t="shared" si="15"/>
        <v>51</v>
      </c>
      <c r="P116" s="31">
        <f>IF($D116="m",VLOOKUP(O116,AgeStdHMS!$A:$L,7,FALSE),VLOOKUP(O116,'AgeStdHMS W'!$A:$L,7,FALSE))</f>
        <v>2.4085648148148148E-2</v>
      </c>
      <c r="Q116" s="66">
        <f t="shared" si="15"/>
        <v>51</v>
      </c>
      <c r="R116" s="31">
        <f>IF($D116="m",VLOOKUP(Q116,AgeStdHMS!$A:$L,7,FALSE),VLOOKUP(Q116,'AgeStdHMS W'!$A:$L,7,FALSE))</f>
        <v>2.4085648148148148E-2</v>
      </c>
      <c r="S116" s="66">
        <f t="shared" si="15"/>
        <v>51</v>
      </c>
      <c r="T116" s="31">
        <f>IF($D116="m",VLOOKUP(S116,AgeStdHMS!$A:$L,7,FALSE),VLOOKUP(S116,'AgeStdHMS W'!$A:$L,7,FALSE))</f>
        <v>2.4085648148148148E-2</v>
      </c>
      <c r="U116" s="66">
        <f t="shared" si="15"/>
        <v>51</v>
      </c>
      <c r="V116" s="31">
        <f>IF($D116="m",VLOOKUP(U116,AgeStdHMS!$A:$L,7,FALSE),VLOOKUP(U116,'AgeStdHMS W'!$A:$L,7,FALSE))</f>
        <v>2.4085648148148148E-2</v>
      </c>
      <c r="W116" s="66">
        <f t="shared" si="16"/>
        <v>51</v>
      </c>
      <c r="X116" s="31">
        <f>IF($D116="m",VLOOKUP(W116,AgeStdHMS!$A:$L,7,FALSE),VLOOKUP(W116,'AgeStdHMS W'!$A:$L,7,FALSE))</f>
        <v>2.4085648148148148E-2</v>
      </c>
      <c r="Y116" s="66">
        <f t="shared" si="17"/>
        <v>51</v>
      </c>
      <c r="Z116" s="31">
        <f>IF($D116="m",VLOOKUP(Y116,AgeStdHMS!$A:$L,7,FALSE),VLOOKUP(Y116,'AgeStdHMS W'!$A:$L,7,FALSE))</f>
        <v>2.4085648148148148E-2</v>
      </c>
      <c r="AA116" s="66">
        <f t="shared" si="18"/>
        <v>51</v>
      </c>
      <c r="AB116" s="31">
        <f>IF($D116="m",VLOOKUP(AA116,AgeStdHMS!$A:$L,7,FALSE),VLOOKUP(AA116,'AgeStdHMS W'!$A:$L,7,FALSE))</f>
        <v>2.4085648148148148E-2</v>
      </c>
      <c r="AC116" s="66">
        <f t="shared" si="19"/>
        <v>51</v>
      </c>
      <c r="AD116" s="31">
        <f>IF($D116="m",VLOOKUP(AC116,AgeStdHMS!$A:$L,7,FALSE),VLOOKUP(AC116,'AgeStdHMS W'!$A:$L,7,FALSE))</f>
        <v>2.4085648148148148E-2</v>
      </c>
    </row>
    <row r="117" spans="1:30" x14ac:dyDescent="0.2">
      <c r="A117" s="60" t="s">
        <v>572</v>
      </c>
      <c r="B117" s="60" t="s">
        <v>571</v>
      </c>
      <c r="C117" s="60" t="str">
        <f t="shared" si="20"/>
        <v>Charlotte Havelange</v>
      </c>
      <c r="D117" s="70" t="s">
        <v>874</v>
      </c>
      <c r="E117" s="63">
        <v>33862</v>
      </c>
      <c r="F117" s="60" t="s">
        <v>570</v>
      </c>
      <c r="G117" s="66">
        <f t="shared" si="22"/>
        <v>23</v>
      </c>
      <c r="H117" s="31">
        <f>IF(D117="m",VLOOKUP(G117,AgeStdHMS!$A:$L,10,FALSE),VLOOKUP(G117,'AgeStdHMS W'!A:L,10,FALSE))</f>
        <v>3.4270833333333334E-2</v>
      </c>
      <c r="I117" s="66">
        <f t="shared" si="21"/>
        <v>23</v>
      </c>
      <c r="J117" s="31">
        <f>IF($D117="m",VLOOKUP(I117,AgeStdHMS!$A:$L,12,FALSE),VLOOKUP(I117,'AgeStdHMS W'!$A:$L,12,FALSE))</f>
        <v>4.5277777777777778E-2</v>
      </c>
      <c r="K117" s="66">
        <f t="shared" si="13"/>
        <v>23</v>
      </c>
      <c r="L117" s="31">
        <f>IF($D117="m",VLOOKUP(K117,AgeStdHMS!$A:$L,12,FALSE),VLOOKUP(K117,'AgeStdHMS W'!$A:$L,12,FALSE))</f>
        <v>4.5277777777777778E-2</v>
      </c>
      <c r="M117" s="66">
        <f t="shared" si="14"/>
        <v>23</v>
      </c>
      <c r="N117" s="31">
        <f>IF($D117="m",VLOOKUP(M117,AgeStdHMS!$A:$L,2,FALSE),VLOOKUP(M117,'AgeStdHMS W'!$A:$L,2,FALSE))</f>
        <v>1.0254629629629629E-2</v>
      </c>
      <c r="O117" s="66">
        <f t="shared" si="15"/>
        <v>23</v>
      </c>
      <c r="P117" s="31">
        <f>IF($D117="m",VLOOKUP(O117,AgeStdHMS!$A:$L,7,FALSE),VLOOKUP(O117,'AgeStdHMS W'!$A:$L,7,FALSE))</f>
        <v>2.1064814814814814E-2</v>
      </c>
      <c r="Q117" s="66">
        <f t="shared" si="15"/>
        <v>23</v>
      </c>
      <c r="R117" s="31">
        <f>IF($D117="m",VLOOKUP(Q117,AgeStdHMS!$A:$L,7,FALSE),VLOOKUP(Q117,'AgeStdHMS W'!$A:$L,7,FALSE))</f>
        <v>2.1064814814814814E-2</v>
      </c>
      <c r="S117" s="66">
        <f t="shared" si="15"/>
        <v>23</v>
      </c>
      <c r="T117" s="31">
        <f>IF($D117="m",VLOOKUP(S117,AgeStdHMS!$A:$L,7,FALSE),VLOOKUP(S117,'AgeStdHMS W'!$A:$L,7,FALSE))</f>
        <v>2.1064814814814814E-2</v>
      </c>
      <c r="U117" s="66">
        <f t="shared" si="15"/>
        <v>23</v>
      </c>
      <c r="V117" s="31">
        <f>IF($D117="m",VLOOKUP(U117,AgeStdHMS!$A:$L,7,FALSE),VLOOKUP(U117,'AgeStdHMS W'!$A:$L,7,FALSE))</f>
        <v>2.1064814814814814E-2</v>
      </c>
      <c r="W117" s="66">
        <f t="shared" si="16"/>
        <v>23</v>
      </c>
      <c r="X117" s="31">
        <f>IF($D117="m",VLOOKUP(W117,AgeStdHMS!$A:$L,7,FALSE),VLOOKUP(W117,'AgeStdHMS W'!$A:$L,7,FALSE))</f>
        <v>2.1064814814814814E-2</v>
      </c>
      <c r="Y117" s="66">
        <f t="shared" si="17"/>
        <v>23</v>
      </c>
      <c r="Z117" s="31">
        <f>IF($D117="m",VLOOKUP(Y117,AgeStdHMS!$A:$L,7,FALSE),VLOOKUP(Y117,'AgeStdHMS W'!$A:$L,7,FALSE))</f>
        <v>2.1064814814814814E-2</v>
      </c>
      <c r="AA117" s="66">
        <f t="shared" si="18"/>
        <v>23</v>
      </c>
      <c r="AB117" s="31">
        <f>IF($D117="m",VLOOKUP(AA117,AgeStdHMS!$A:$L,7,FALSE),VLOOKUP(AA117,'AgeStdHMS W'!$A:$L,7,FALSE))</f>
        <v>2.1064814814814814E-2</v>
      </c>
      <c r="AC117" s="66">
        <f t="shared" si="19"/>
        <v>23</v>
      </c>
      <c r="AD117" s="31">
        <f>IF($D117="m",VLOOKUP(AC117,AgeStdHMS!$A:$L,7,FALSE),VLOOKUP(AC117,'AgeStdHMS W'!$A:$L,7,FALSE))</f>
        <v>2.1064814814814814E-2</v>
      </c>
    </row>
    <row r="118" spans="1:30" x14ac:dyDescent="0.2">
      <c r="A118" s="60" t="s">
        <v>334</v>
      </c>
      <c r="B118" s="60" t="s">
        <v>569</v>
      </c>
      <c r="C118" s="60" t="str">
        <f t="shared" si="20"/>
        <v>David Heal</v>
      </c>
      <c r="D118" s="70" t="s">
        <v>873</v>
      </c>
      <c r="E118" s="63">
        <v>23876</v>
      </c>
      <c r="F118" s="60" t="s">
        <v>568</v>
      </c>
      <c r="G118" s="66">
        <f t="shared" si="22"/>
        <v>50</v>
      </c>
      <c r="H118" s="31">
        <f>IF(D118="m",VLOOKUP(G118,AgeStdHMS!$A:$L,10,FALSE),VLOOKUP(G118,'AgeStdHMS W'!A:L,10,FALSE))</f>
        <v>3.4201388888888892E-2</v>
      </c>
      <c r="I118" s="66">
        <f t="shared" si="21"/>
        <v>50</v>
      </c>
      <c r="J118" s="31">
        <f>IF($D118="m",VLOOKUP(I118,AgeStdHMS!$A:$L,12,FALSE),VLOOKUP(I118,'AgeStdHMS W'!$A:$L,12,FALSE))</f>
        <v>4.5243055555555557E-2</v>
      </c>
      <c r="K118" s="66">
        <f t="shared" si="13"/>
        <v>50</v>
      </c>
      <c r="L118" s="31">
        <f>IF($D118="m",VLOOKUP(K118,AgeStdHMS!$A:$L,12,FALSE),VLOOKUP(K118,'AgeStdHMS W'!$A:$L,12,FALSE))</f>
        <v>4.5243055555555557E-2</v>
      </c>
      <c r="M118" s="66">
        <f t="shared" si="14"/>
        <v>50</v>
      </c>
      <c r="N118" s="31">
        <f>IF($D118="m",VLOOKUP(M118,AgeStdHMS!$A:$L,2,FALSE),VLOOKUP(M118,'AgeStdHMS W'!$A:$L,2,FALSE))</f>
        <v>1.0243055555555556E-2</v>
      </c>
      <c r="O118" s="66">
        <f t="shared" si="15"/>
        <v>51</v>
      </c>
      <c r="P118" s="31">
        <f>IF($D118="m",VLOOKUP(O118,AgeStdHMS!$A:$L,7,FALSE),VLOOKUP(O118,'AgeStdHMS W'!$A:$L,7,FALSE))</f>
        <v>2.1041666666666667E-2</v>
      </c>
      <c r="Q118" s="66">
        <f t="shared" si="15"/>
        <v>51</v>
      </c>
      <c r="R118" s="31">
        <f>IF($D118="m",VLOOKUP(Q118,AgeStdHMS!$A:$L,7,FALSE),VLOOKUP(Q118,'AgeStdHMS W'!$A:$L,7,FALSE))</f>
        <v>2.1041666666666667E-2</v>
      </c>
      <c r="S118" s="66">
        <f t="shared" si="15"/>
        <v>51</v>
      </c>
      <c r="T118" s="31">
        <f>IF($D118="m",VLOOKUP(S118,AgeStdHMS!$A:$L,7,FALSE),VLOOKUP(S118,'AgeStdHMS W'!$A:$L,7,FALSE))</f>
        <v>2.1041666666666667E-2</v>
      </c>
      <c r="U118" s="66">
        <f t="shared" si="15"/>
        <v>51</v>
      </c>
      <c r="V118" s="31">
        <f>IF($D118="m",VLOOKUP(U118,AgeStdHMS!$A:$L,7,FALSE),VLOOKUP(U118,'AgeStdHMS W'!$A:$L,7,FALSE))</f>
        <v>2.1041666666666667E-2</v>
      </c>
      <c r="W118" s="66">
        <f t="shared" si="16"/>
        <v>51</v>
      </c>
      <c r="X118" s="31">
        <f>IF($D118="m",VLOOKUP(W118,AgeStdHMS!$A:$L,7,FALSE),VLOOKUP(W118,'AgeStdHMS W'!$A:$L,7,FALSE))</f>
        <v>2.1041666666666667E-2</v>
      </c>
      <c r="Y118" s="66">
        <f t="shared" si="17"/>
        <v>51</v>
      </c>
      <c r="Z118" s="31">
        <f>IF($D118="m",VLOOKUP(Y118,AgeStdHMS!$A:$L,7,FALSE),VLOOKUP(Y118,'AgeStdHMS W'!$A:$L,7,FALSE))</f>
        <v>2.1041666666666667E-2</v>
      </c>
      <c r="AA118" s="66">
        <f t="shared" si="18"/>
        <v>51</v>
      </c>
      <c r="AB118" s="31">
        <f>IF($D118="m",VLOOKUP(AA118,AgeStdHMS!$A:$L,7,FALSE),VLOOKUP(AA118,'AgeStdHMS W'!$A:$L,7,FALSE))</f>
        <v>2.1041666666666667E-2</v>
      </c>
      <c r="AC118" s="66">
        <f t="shared" si="19"/>
        <v>51</v>
      </c>
      <c r="AD118" s="31">
        <f>IF($D118="m",VLOOKUP(AC118,AgeStdHMS!$A:$L,7,FALSE),VLOOKUP(AC118,'AgeStdHMS W'!$A:$L,7,FALSE))</f>
        <v>2.1041666666666667E-2</v>
      </c>
    </row>
    <row r="119" spans="1:30" x14ac:dyDescent="0.2">
      <c r="A119" s="60" t="s">
        <v>567</v>
      </c>
      <c r="B119" s="60" t="s">
        <v>566</v>
      </c>
      <c r="C119" s="60" t="str">
        <f t="shared" si="20"/>
        <v>Katy Healy</v>
      </c>
      <c r="D119" s="70" t="s">
        <v>874</v>
      </c>
      <c r="E119" s="63">
        <v>28806</v>
      </c>
      <c r="F119" s="60" t="s">
        <v>565</v>
      </c>
      <c r="G119" s="66">
        <f t="shared" si="22"/>
        <v>37</v>
      </c>
      <c r="H119" s="31">
        <f>IF(D119="m",VLOOKUP(G119,AgeStdHMS!$A:$L,10,FALSE),VLOOKUP(G119,'AgeStdHMS W'!A:L,10,FALSE))</f>
        <v>3.4884259259259261E-2</v>
      </c>
      <c r="I119" s="66">
        <f t="shared" si="21"/>
        <v>37</v>
      </c>
      <c r="J119" s="31">
        <f>IF($D119="m",VLOOKUP(I119,AgeStdHMS!$A:$L,12,FALSE),VLOOKUP(I119,'AgeStdHMS W'!$A:$L,12,FALSE))</f>
        <v>4.6087962962962963E-2</v>
      </c>
      <c r="K119" s="66">
        <f t="shared" si="13"/>
        <v>37</v>
      </c>
      <c r="L119" s="31">
        <f>IF($D119="m",VLOOKUP(K119,AgeStdHMS!$A:$L,12,FALSE),VLOOKUP(K119,'AgeStdHMS W'!$A:$L,12,FALSE))</f>
        <v>4.6087962962962963E-2</v>
      </c>
      <c r="M119" s="66">
        <f t="shared" si="14"/>
        <v>37</v>
      </c>
      <c r="N119" s="31">
        <f>IF($D119="m",VLOOKUP(M119,AgeStdHMS!$A:$L,2,FALSE),VLOOKUP(M119,'AgeStdHMS W'!$A:$L,2,FALSE))</f>
        <v>1.0393518518518519E-2</v>
      </c>
      <c r="O119" s="66">
        <f t="shared" si="15"/>
        <v>37</v>
      </c>
      <c r="P119" s="31">
        <f>IF($D119="m",VLOOKUP(O119,AgeStdHMS!$A:$L,7,FALSE),VLOOKUP(O119,'AgeStdHMS W'!$A:$L,7,FALSE))</f>
        <v>2.1365740740740741E-2</v>
      </c>
      <c r="Q119" s="66">
        <f t="shared" si="15"/>
        <v>37</v>
      </c>
      <c r="R119" s="31">
        <f>IF($D119="m",VLOOKUP(Q119,AgeStdHMS!$A:$L,7,FALSE),VLOOKUP(Q119,'AgeStdHMS W'!$A:$L,7,FALSE))</f>
        <v>2.1365740740740741E-2</v>
      </c>
      <c r="S119" s="66">
        <f t="shared" si="15"/>
        <v>37</v>
      </c>
      <c r="T119" s="31">
        <f>IF($D119="m",VLOOKUP(S119,AgeStdHMS!$A:$L,7,FALSE),VLOOKUP(S119,'AgeStdHMS W'!$A:$L,7,FALSE))</f>
        <v>2.1365740740740741E-2</v>
      </c>
      <c r="U119" s="66">
        <f t="shared" si="15"/>
        <v>37</v>
      </c>
      <c r="V119" s="31">
        <f>IF($D119="m",VLOOKUP(U119,AgeStdHMS!$A:$L,7,FALSE),VLOOKUP(U119,'AgeStdHMS W'!$A:$L,7,FALSE))</f>
        <v>2.1365740740740741E-2</v>
      </c>
      <c r="W119" s="66">
        <f t="shared" si="16"/>
        <v>37</v>
      </c>
      <c r="X119" s="31">
        <f>IF($D119="m",VLOOKUP(W119,AgeStdHMS!$A:$L,7,FALSE),VLOOKUP(W119,'AgeStdHMS W'!$A:$L,7,FALSE))</f>
        <v>2.1365740740740741E-2</v>
      </c>
      <c r="Y119" s="66">
        <f t="shared" si="17"/>
        <v>37</v>
      </c>
      <c r="Z119" s="31">
        <f>IF($D119="m",VLOOKUP(Y119,AgeStdHMS!$A:$L,7,FALSE),VLOOKUP(Y119,'AgeStdHMS W'!$A:$L,7,FALSE))</f>
        <v>2.1365740740740741E-2</v>
      </c>
      <c r="AA119" s="66">
        <f t="shared" si="18"/>
        <v>37</v>
      </c>
      <c r="AB119" s="31">
        <f>IF($D119="m",VLOOKUP(AA119,AgeStdHMS!$A:$L,7,FALSE),VLOOKUP(AA119,'AgeStdHMS W'!$A:$L,7,FALSE))</f>
        <v>2.1365740740740741E-2</v>
      </c>
      <c r="AC119" s="66">
        <f t="shared" si="19"/>
        <v>37</v>
      </c>
      <c r="AD119" s="31">
        <f>IF($D119="m",VLOOKUP(AC119,AgeStdHMS!$A:$L,7,FALSE),VLOOKUP(AC119,'AgeStdHMS W'!$A:$L,7,FALSE))</f>
        <v>2.1365740740740741E-2</v>
      </c>
    </row>
    <row r="120" spans="1:30" x14ac:dyDescent="0.2">
      <c r="A120" s="60" t="s">
        <v>564</v>
      </c>
      <c r="B120" s="60" t="s">
        <v>563</v>
      </c>
      <c r="C120" s="60" t="str">
        <f t="shared" si="20"/>
        <v>Genevieve Helsby</v>
      </c>
      <c r="D120" s="70" t="s">
        <v>874</v>
      </c>
      <c r="E120" s="63">
        <v>27933</v>
      </c>
      <c r="F120" s="60" t="s">
        <v>562</v>
      </c>
      <c r="G120" s="66">
        <f t="shared" si="22"/>
        <v>39</v>
      </c>
      <c r="H120" s="31">
        <f>IF(D120="m",VLOOKUP(G120,AgeStdHMS!$A:$L,10,FALSE),VLOOKUP(G120,'AgeStdHMS W'!A:L,10,FALSE))</f>
        <v>3.5243055555555555E-2</v>
      </c>
      <c r="I120" s="66">
        <f t="shared" si="21"/>
        <v>39</v>
      </c>
      <c r="J120" s="31">
        <f>IF($D120="m",VLOOKUP(I120,AgeStdHMS!$A:$L,12,FALSE),VLOOKUP(I120,'AgeStdHMS W'!$A:$L,12,FALSE))</f>
        <v>4.65625E-2</v>
      </c>
      <c r="K120" s="66">
        <f t="shared" si="13"/>
        <v>39</v>
      </c>
      <c r="L120" s="31">
        <f>IF($D120="m",VLOOKUP(K120,AgeStdHMS!$A:$L,12,FALSE),VLOOKUP(K120,'AgeStdHMS W'!$A:$L,12,FALSE))</f>
        <v>4.65625E-2</v>
      </c>
      <c r="M120" s="66">
        <f t="shared" si="14"/>
        <v>39</v>
      </c>
      <c r="N120" s="31">
        <f>IF($D120="m",VLOOKUP(M120,AgeStdHMS!$A:$L,2,FALSE),VLOOKUP(M120,'AgeStdHMS W'!$A:$L,2,FALSE))</f>
        <v>1.0474537037037037E-2</v>
      </c>
      <c r="O120" s="66">
        <f t="shared" si="15"/>
        <v>39</v>
      </c>
      <c r="P120" s="31">
        <f>IF($D120="m",VLOOKUP(O120,AgeStdHMS!$A:$L,7,FALSE),VLOOKUP(O120,'AgeStdHMS W'!$A:$L,7,FALSE))</f>
        <v>2.1562499999999998E-2</v>
      </c>
      <c r="Q120" s="66">
        <f t="shared" si="15"/>
        <v>39</v>
      </c>
      <c r="R120" s="31">
        <f>IF($D120="m",VLOOKUP(Q120,AgeStdHMS!$A:$L,7,FALSE),VLOOKUP(Q120,'AgeStdHMS W'!$A:$L,7,FALSE))</f>
        <v>2.1562499999999998E-2</v>
      </c>
      <c r="S120" s="66">
        <f t="shared" si="15"/>
        <v>40</v>
      </c>
      <c r="T120" s="31">
        <f>IF($D120="m",VLOOKUP(S120,AgeStdHMS!$A:$L,7,FALSE),VLOOKUP(S120,'AgeStdHMS W'!$A:$L,7,FALSE))</f>
        <v>2.1689814814814815E-2</v>
      </c>
      <c r="U120" s="66">
        <f t="shared" si="15"/>
        <v>40</v>
      </c>
      <c r="V120" s="31">
        <f>IF($D120="m",VLOOKUP(U120,AgeStdHMS!$A:$L,7,FALSE),VLOOKUP(U120,'AgeStdHMS W'!$A:$L,7,FALSE))</f>
        <v>2.1689814814814815E-2</v>
      </c>
      <c r="W120" s="66">
        <f t="shared" si="16"/>
        <v>39</v>
      </c>
      <c r="X120" s="31">
        <f>IF($D120="m",VLOOKUP(W120,AgeStdHMS!$A:$L,7,FALSE),VLOOKUP(W120,'AgeStdHMS W'!$A:$L,7,FALSE))</f>
        <v>2.1562499999999998E-2</v>
      </c>
      <c r="Y120" s="66">
        <f t="shared" si="17"/>
        <v>39</v>
      </c>
      <c r="Z120" s="31">
        <f>IF($D120="m",VLOOKUP(Y120,AgeStdHMS!$A:$L,7,FALSE),VLOOKUP(Y120,'AgeStdHMS W'!$A:$L,7,FALSE))</f>
        <v>2.1562499999999998E-2</v>
      </c>
      <c r="AA120" s="66">
        <f t="shared" si="18"/>
        <v>39</v>
      </c>
      <c r="AB120" s="31">
        <f>IF($D120="m",VLOOKUP(AA120,AgeStdHMS!$A:$L,7,FALSE),VLOOKUP(AA120,'AgeStdHMS W'!$A:$L,7,FALSE))</f>
        <v>2.1562499999999998E-2</v>
      </c>
      <c r="AC120" s="66">
        <f t="shared" si="19"/>
        <v>39</v>
      </c>
      <c r="AD120" s="31">
        <f>IF($D120="m",VLOOKUP(AC120,AgeStdHMS!$A:$L,7,FALSE),VLOOKUP(AC120,'AgeStdHMS W'!$A:$L,7,FALSE))</f>
        <v>2.1562499999999998E-2</v>
      </c>
    </row>
    <row r="121" spans="1:30" x14ac:dyDescent="0.2">
      <c r="A121" s="60" t="s">
        <v>262</v>
      </c>
      <c r="B121" s="60" t="s">
        <v>561</v>
      </c>
      <c r="C121" s="60" t="str">
        <f t="shared" si="20"/>
        <v>Kerry Henderson</v>
      </c>
      <c r="D121" s="70" t="s">
        <v>874</v>
      </c>
      <c r="E121" s="63">
        <v>28747</v>
      </c>
      <c r="F121" s="60" t="s">
        <v>560</v>
      </c>
      <c r="G121" s="66">
        <f t="shared" si="22"/>
        <v>37</v>
      </c>
      <c r="H121" s="31">
        <f>IF(D121="m",VLOOKUP(G121,AgeStdHMS!$A:$L,10,FALSE),VLOOKUP(G121,'AgeStdHMS W'!A:L,10,FALSE))</f>
        <v>3.4884259259259261E-2</v>
      </c>
      <c r="I121" s="66">
        <f t="shared" si="21"/>
        <v>37</v>
      </c>
      <c r="J121" s="31">
        <f>IF($D121="m",VLOOKUP(I121,AgeStdHMS!$A:$L,12,FALSE),VLOOKUP(I121,'AgeStdHMS W'!$A:$L,12,FALSE))</f>
        <v>4.6087962962962963E-2</v>
      </c>
      <c r="K121" s="66">
        <f t="shared" si="13"/>
        <v>37</v>
      </c>
      <c r="L121" s="31">
        <f>IF($D121="m",VLOOKUP(K121,AgeStdHMS!$A:$L,12,FALSE),VLOOKUP(K121,'AgeStdHMS W'!$A:$L,12,FALSE))</f>
        <v>4.6087962962962963E-2</v>
      </c>
      <c r="M121" s="66">
        <f t="shared" si="14"/>
        <v>37</v>
      </c>
      <c r="N121" s="31">
        <f>IF($D121="m",VLOOKUP(M121,AgeStdHMS!$A:$L,2,FALSE),VLOOKUP(M121,'AgeStdHMS W'!$A:$L,2,FALSE))</f>
        <v>1.0393518518518519E-2</v>
      </c>
      <c r="O121" s="66">
        <f t="shared" si="15"/>
        <v>37</v>
      </c>
      <c r="P121" s="31">
        <f>IF($D121="m",VLOOKUP(O121,AgeStdHMS!$A:$L,7,FALSE),VLOOKUP(O121,'AgeStdHMS W'!$A:$L,7,FALSE))</f>
        <v>2.1365740740740741E-2</v>
      </c>
      <c r="Q121" s="66">
        <f t="shared" si="15"/>
        <v>37</v>
      </c>
      <c r="R121" s="31">
        <f>IF($D121="m",VLOOKUP(Q121,AgeStdHMS!$A:$L,7,FALSE),VLOOKUP(Q121,'AgeStdHMS W'!$A:$L,7,FALSE))</f>
        <v>2.1365740740740741E-2</v>
      </c>
      <c r="S121" s="66">
        <f t="shared" si="15"/>
        <v>37</v>
      </c>
      <c r="T121" s="31">
        <f>IF($D121="m",VLOOKUP(S121,AgeStdHMS!$A:$L,7,FALSE),VLOOKUP(S121,'AgeStdHMS W'!$A:$L,7,FALSE))</f>
        <v>2.1365740740740741E-2</v>
      </c>
      <c r="U121" s="66">
        <f t="shared" si="15"/>
        <v>37</v>
      </c>
      <c r="V121" s="31">
        <f>IF($D121="m",VLOOKUP(U121,AgeStdHMS!$A:$L,7,FALSE),VLOOKUP(U121,'AgeStdHMS W'!$A:$L,7,FALSE))</f>
        <v>2.1365740740740741E-2</v>
      </c>
      <c r="W121" s="66">
        <f t="shared" si="16"/>
        <v>37</v>
      </c>
      <c r="X121" s="31">
        <f>IF($D121="m",VLOOKUP(W121,AgeStdHMS!$A:$L,7,FALSE),VLOOKUP(W121,'AgeStdHMS W'!$A:$L,7,FALSE))</f>
        <v>2.1365740740740741E-2</v>
      </c>
      <c r="Y121" s="66">
        <f t="shared" si="17"/>
        <v>37</v>
      </c>
      <c r="Z121" s="31">
        <f>IF($D121="m",VLOOKUP(Y121,AgeStdHMS!$A:$L,7,FALSE),VLOOKUP(Y121,'AgeStdHMS W'!$A:$L,7,FALSE))</f>
        <v>2.1365740740740741E-2</v>
      </c>
      <c r="AA121" s="66">
        <f t="shared" si="18"/>
        <v>37</v>
      </c>
      <c r="AB121" s="31">
        <f>IF($D121="m",VLOOKUP(AA121,AgeStdHMS!$A:$L,7,FALSE),VLOOKUP(AA121,'AgeStdHMS W'!$A:$L,7,FALSE))</f>
        <v>2.1365740740740741E-2</v>
      </c>
      <c r="AC121" s="66">
        <f t="shared" si="19"/>
        <v>37</v>
      </c>
      <c r="AD121" s="31">
        <f>IF($D121="m",VLOOKUP(AC121,AgeStdHMS!$A:$L,7,FALSE),VLOOKUP(AC121,'AgeStdHMS W'!$A:$L,7,FALSE))</f>
        <v>2.1365740740740741E-2</v>
      </c>
    </row>
    <row r="122" spans="1:30" x14ac:dyDescent="0.2">
      <c r="A122" s="60" t="s">
        <v>452</v>
      </c>
      <c r="B122" s="60" t="s">
        <v>559</v>
      </c>
      <c r="C122" s="60" t="str">
        <f t="shared" si="20"/>
        <v>Jane Henn</v>
      </c>
      <c r="D122" s="70" t="s">
        <v>874</v>
      </c>
      <c r="E122" s="63">
        <v>35526</v>
      </c>
      <c r="F122" s="60" t="s">
        <v>558</v>
      </c>
      <c r="G122" s="66">
        <f t="shared" si="22"/>
        <v>18</v>
      </c>
      <c r="H122" s="31">
        <f>IF(D122="m",VLOOKUP(G122,AgeStdHMS!$A:$L,10,FALSE),VLOOKUP(G122,'AgeStdHMS W'!A:L,10,FALSE))</f>
        <v>3.4270833333333334E-2</v>
      </c>
      <c r="I122" s="66">
        <f t="shared" si="21"/>
        <v>18</v>
      </c>
      <c r="J122" s="31">
        <f>IF($D122="m",VLOOKUP(I122,AgeStdHMS!$A:$L,12,FALSE),VLOOKUP(I122,'AgeStdHMS W'!$A:$L,12,FALSE))</f>
        <v>4.670138888888889E-2</v>
      </c>
      <c r="K122" s="66">
        <f t="shared" si="13"/>
        <v>18</v>
      </c>
      <c r="L122" s="31">
        <f>IF($D122="m",VLOOKUP(K122,AgeStdHMS!$A:$L,12,FALSE),VLOOKUP(K122,'AgeStdHMS W'!$A:$L,12,FALSE))</f>
        <v>4.670138888888889E-2</v>
      </c>
      <c r="M122" s="66">
        <f t="shared" si="14"/>
        <v>19</v>
      </c>
      <c r="N122" s="31">
        <f>IF($D122="m",VLOOKUP(M122,AgeStdHMS!$A:$L,2,FALSE),VLOOKUP(M122,'AgeStdHMS W'!$A:$L,2,FALSE))</f>
        <v>1.0254629629629629E-2</v>
      </c>
      <c r="O122" s="66">
        <f t="shared" si="15"/>
        <v>19</v>
      </c>
      <c r="P122" s="31">
        <f>IF($D122="m",VLOOKUP(O122,AgeStdHMS!$A:$L,7,FALSE),VLOOKUP(O122,'AgeStdHMS W'!$A:$L,7,FALSE))</f>
        <v>2.1122685185185185E-2</v>
      </c>
      <c r="Q122" s="66">
        <f t="shared" si="15"/>
        <v>19</v>
      </c>
      <c r="R122" s="31">
        <f>IF($D122="m",VLOOKUP(Q122,AgeStdHMS!$A:$L,7,FALSE),VLOOKUP(Q122,'AgeStdHMS W'!$A:$L,7,FALSE))</f>
        <v>2.1122685185185185E-2</v>
      </c>
      <c r="S122" s="66">
        <f t="shared" si="15"/>
        <v>19</v>
      </c>
      <c r="T122" s="31">
        <f>IF($D122="m",VLOOKUP(S122,AgeStdHMS!$A:$L,7,FALSE),VLOOKUP(S122,'AgeStdHMS W'!$A:$L,7,FALSE))</f>
        <v>2.1122685185185185E-2</v>
      </c>
      <c r="U122" s="66">
        <f t="shared" si="15"/>
        <v>19</v>
      </c>
      <c r="V122" s="31">
        <f>IF($D122="m",VLOOKUP(U122,AgeStdHMS!$A:$L,7,FALSE),VLOOKUP(U122,'AgeStdHMS W'!$A:$L,7,FALSE))</f>
        <v>2.1122685185185185E-2</v>
      </c>
      <c r="W122" s="66">
        <f t="shared" si="16"/>
        <v>19</v>
      </c>
      <c r="X122" s="31">
        <f>IF($D122="m",VLOOKUP(W122,AgeStdHMS!$A:$L,7,FALSE),VLOOKUP(W122,'AgeStdHMS W'!$A:$L,7,FALSE))</f>
        <v>2.1122685185185185E-2</v>
      </c>
      <c r="Y122" s="66">
        <f t="shared" si="17"/>
        <v>19</v>
      </c>
      <c r="Z122" s="31">
        <f>IF($D122="m",VLOOKUP(Y122,AgeStdHMS!$A:$L,7,FALSE),VLOOKUP(Y122,'AgeStdHMS W'!$A:$L,7,FALSE))</f>
        <v>2.1122685185185185E-2</v>
      </c>
      <c r="AA122" s="66">
        <f t="shared" si="18"/>
        <v>19</v>
      </c>
      <c r="AB122" s="31">
        <f>IF($D122="m",VLOOKUP(AA122,AgeStdHMS!$A:$L,7,FALSE),VLOOKUP(AA122,'AgeStdHMS W'!$A:$L,7,FALSE))</f>
        <v>2.1122685185185185E-2</v>
      </c>
      <c r="AC122" s="66">
        <f t="shared" si="19"/>
        <v>19</v>
      </c>
      <c r="AD122" s="31">
        <f>IF($D122="m",VLOOKUP(AC122,AgeStdHMS!$A:$L,7,FALSE),VLOOKUP(AC122,'AgeStdHMS W'!$A:$L,7,FALSE))</f>
        <v>2.1122685185185185E-2</v>
      </c>
    </row>
    <row r="123" spans="1:30" x14ac:dyDescent="0.2">
      <c r="A123" s="60" t="s">
        <v>411</v>
      </c>
      <c r="B123" s="60" t="s">
        <v>557</v>
      </c>
      <c r="C123" s="60" t="str">
        <f t="shared" si="20"/>
        <v>Anne Henson</v>
      </c>
      <c r="D123" s="70" t="s">
        <v>874</v>
      </c>
      <c r="E123" s="63">
        <v>19668</v>
      </c>
      <c r="F123" s="60" t="s">
        <v>556</v>
      </c>
      <c r="G123" s="66">
        <f t="shared" si="22"/>
        <v>62</v>
      </c>
      <c r="H123" s="31">
        <f>IF(D123="m",VLOOKUP(G123,AgeStdHMS!$A:$L,10,FALSE),VLOOKUP(G123,'AgeStdHMS W'!A:L,10,FALSE))</f>
        <v>4.5497685185185183E-2</v>
      </c>
      <c r="I123" s="66">
        <f t="shared" si="21"/>
        <v>62</v>
      </c>
      <c r="J123" s="31">
        <f>IF($D123="m",VLOOKUP(I123,AgeStdHMS!$A:$L,12,FALSE),VLOOKUP(I123,'AgeStdHMS W'!$A:$L,12,FALSE))</f>
        <v>6.0104166666666667E-2</v>
      </c>
      <c r="K123" s="66">
        <f t="shared" si="13"/>
        <v>62</v>
      </c>
      <c r="L123" s="31">
        <f>IF($D123="m",VLOOKUP(K123,AgeStdHMS!$A:$L,12,FALSE),VLOOKUP(K123,'AgeStdHMS W'!$A:$L,12,FALSE))</f>
        <v>6.0104166666666667E-2</v>
      </c>
      <c r="M123" s="66">
        <f t="shared" si="14"/>
        <v>62</v>
      </c>
      <c r="N123" s="31">
        <f>IF($D123="m",VLOOKUP(M123,AgeStdHMS!$A:$L,2,FALSE),VLOOKUP(M123,'AgeStdHMS W'!$A:$L,2,FALSE))</f>
        <v>1.3194444444444444E-2</v>
      </c>
      <c r="O123" s="66">
        <f t="shared" si="15"/>
        <v>62</v>
      </c>
      <c r="P123" s="31">
        <f>IF($D123="m",VLOOKUP(O123,AgeStdHMS!$A:$L,7,FALSE),VLOOKUP(O123,'AgeStdHMS W'!$A:$L,7,FALSE))</f>
        <v>2.7754629629629629E-2</v>
      </c>
      <c r="Q123" s="66">
        <f t="shared" si="15"/>
        <v>62</v>
      </c>
      <c r="R123" s="31">
        <f>IF($D123="m",VLOOKUP(Q123,AgeStdHMS!$A:$L,7,FALSE),VLOOKUP(Q123,'AgeStdHMS W'!$A:$L,7,FALSE))</f>
        <v>2.7754629629629629E-2</v>
      </c>
      <c r="S123" s="66">
        <f t="shared" si="15"/>
        <v>62</v>
      </c>
      <c r="T123" s="31">
        <f>IF($D123="m",VLOOKUP(S123,AgeStdHMS!$A:$L,7,FALSE),VLOOKUP(S123,'AgeStdHMS W'!$A:$L,7,FALSE))</f>
        <v>2.7754629629629629E-2</v>
      </c>
      <c r="U123" s="66">
        <f t="shared" si="15"/>
        <v>62</v>
      </c>
      <c r="V123" s="31">
        <f>IF($D123="m",VLOOKUP(U123,AgeStdHMS!$A:$L,7,FALSE),VLOOKUP(U123,'AgeStdHMS W'!$A:$L,7,FALSE))</f>
        <v>2.7754629629629629E-2</v>
      </c>
      <c r="W123" s="66">
        <f t="shared" si="16"/>
        <v>62</v>
      </c>
      <c r="X123" s="31">
        <f>IF($D123="m",VLOOKUP(W123,AgeStdHMS!$A:$L,7,FALSE),VLOOKUP(W123,'AgeStdHMS W'!$A:$L,7,FALSE))</f>
        <v>2.7754629629629629E-2</v>
      </c>
      <c r="Y123" s="66">
        <f t="shared" si="17"/>
        <v>62</v>
      </c>
      <c r="Z123" s="31">
        <f>IF($D123="m",VLOOKUP(Y123,AgeStdHMS!$A:$L,7,FALSE),VLOOKUP(Y123,'AgeStdHMS W'!$A:$L,7,FALSE))</f>
        <v>2.7754629629629629E-2</v>
      </c>
      <c r="AA123" s="66">
        <f t="shared" si="18"/>
        <v>62</v>
      </c>
      <c r="AB123" s="31">
        <f>IF($D123="m",VLOOKUP(AA123,AgeStdHMS!$A:$L,7,FALSE),VLOOKUP(AA123,'AgeStdHMS W'!$A:$L,7,FALSE))</f>
        <v>2.7754629629629629E-2</v>
      </c>
      <c r="AC123" s="66">
        <f t="shared" si="19"/>
        <v>62</v>
      </c>
      <c r="AD123" s="31">
        <f>IF($D123="m",VLOOKUP(AC123,AgeStdHMS!$A:$L,7,FALSE),VLOOKUP(AC123,'AgeStdHMS W'!$A:$L,7,FALSE))</f>
        <v>2.7754629629629629E-2</v>
      </c>
    </row>
    <row r="124" spans="1:30" x14ac:dyDescent="0.2">
      <c r="A124" s="60" t="s">
        <v>555</v>
      </c>
      <c r="B124" s="60" t="s">
        <v>554</v>
      </c>
      <c r="C124" s="60" t="str">
        <f t="shared" si="20"/>
        <v>Rick Hole</v>
      </c>
      <c r="D124" s="70" t="s">
        <v>873</v>
      </c>
      <c r="E124" s="63">
        <v>21290</v>
      </c>
      <c r="F124" s="60" t="s">
        <v>553</v>
      </c>
      <c r="G124" s="66">
        <f t="shared" si="22"/>
        <v>57</v>
      </c>
      <c r="H124" s="31">
        <f>IF(D124="m",VLOOKUP(G124,AgeStdHMS!$A:$L,10,FALSE),VLOOKUP(G124,'AgeStdHMS W'!A:L,10,FALSE))</f>
        <v>3.6377314814814814E-2</v>
      </c>
      <c r="I124" s="66">
        <f t="shared" si="21"/>
        <v>57</v>
      </c>
      <c r="J124" s="31">
        <f>IF($D124="m",VLOOKUP(I124,AgeStdHMS!$A:$L,12,FALSE),VLOOKUP(I124,'AgeStdHMS W'!$A:$L,12,FALSE))</f>
        <v>4.8171296296296295E-2</v>
      </c>
      <c r="K124" s="66">
        <f t="shared" si="13"/>
        <v>57</v>
      </c>
      <c r="L124" s="31">
        <f>IF($D124="m",VLOOKUP(K124,AgeStdHMS!$A:$L,12,FALSE),VLOOKUP(K124,'AgeStdHMS W'!$A:$L,12,FALSE))</f>
        <v>4.8171296296296295E-2</v>
      </c>
      <c r="M124" s="66">
        <f t="shared" si="14"/>
        <v>57</v>
      </c>
      <c r="N124" s="31">
        <f>IF($D124="m",VLOOKUP(M124,AgeStdHMS!$A:$L,2,FALSE),VLOOKUP(M124,'AgeStdHMS W'!$A:$L,2,FALSE))</f>
        <v>1.0821759259259258E-2</v>
      </c>
      <c r="O124" s="66">
        <f t="shared" si="15"/>
        <v>58</v>
      </c>
      <c r="P124" s="31">
        <f>IF($D124="m",VLOOKUP(O124,AgeStdHMS!$A:$L,7,FALSE),VLOOKUP(O124,'AgeStdHMS W'!$A:$L,7,FALSE))</f>
        <v>2.2361111111111109E-2</v>
      </c>
      <c r="Q124" s="66">
        <f t="shared" si="15"/>
        <v>58</v>
      </c>
      <c r="R124" s="31">
        <f>IF($D124="m",VLOOKUP(Q124,AgeStdHMS!$A:$L,7,FALSE),VLOOKUP(Q124,'AgeStdHMS W'!$A:$L,7,FALSE))</f>
        <v>2.2361111111111109E-2</v>
      </c>
      <c r="S124" s="66">
        <f t="shared" si="15"/>
        <v>58</v>
      </c>
      <c r="T124" s="31">
        <f>IF($D124="m",VLOOKUP(S124,AgeStdHMS!$A:$L,7,FALSE),VLOOKUP(S124,'AgeStdHMS W'!$A:$L,7,FALSE))</f>
        <v>2.2361111111111109E-2</v>
      </c>
      <c r="U124" s="66">
        <f t="shared" si="15"/>
        <v>58</v>
      </c>
      <c r="V124" s="31">
        <f>IF($D124="m",VLOOKUP(U124,AgeStdHMS!$A:$L,7,FALSE),VLOOKUP(U124,'AgeStdHMS W'!$A:$L,7,FALSE))</f>
        <v>2.2361111111111109E-2</v>
      </c>
      <c r="W124" s="66">
        <f t="shared" si="16"/>
        <v>58</v>
      </c>
      <c r="X124" s="31">
        <f>IF($D124="m",VLOOKUP(W124,AgeStdHMS!$A:$L,7,FALSE),VLOOKUP(W124,'AgeStdHMS W'!$A:$L,7,FALSE))</f>
        <v>2.2361111111111109E-2</v>
      </c>
      <c r="Y124" s="66">
        <f t="shared" si="17"/>
        <v>58</v>
      </c>
      <c r="Z124" s="31">
        <f>IF($D124="m",VLOOKUP(Y124,AgeStdHMS!$A:$L,7,FALSE),VLOOKUP(Y124,'AgeStdHMS W'!$A:$L,7,FALSE))</f>
        <v>2.2361111111111109E-2</v>
      </c>
      <c r="AA124" s="66">
        <f t="shared" si="18"/>
        <v>58</v>
      </c>
      <c r="AB124" s="31">
        <f>IF($D124="m",VLOOKUP(AA124,AgeStdHMS!$A:$L,7,FALSE),VLOOKUP(AA124,'AgeStdHMS W'!$A:$L,7,FALSE))</f>
        <v>2.2361111111111109E-2</v>
      </c>
      <c r="AC124" s="66">
        <f t="shared" si="19"/>
        <v>58</v>
      </c>
      <c r="AD124" s="31">
        <f>IF($D124="m",VLOOKUP(AC124,AgeStdHMS!$A:$L,7,FALSE),VLOOKUP(AC124,'AgeStdHMS W'!$A:$L,7,FALSE))</f>
        <v>2.2361111111111109E-2</v>
      </c>
    </row>
    <row r="125" spans="1:30" x14ac:dyDescent="0.2">
      <c r="A125" s="60" t="s">
        <v>552</v>
      </c>
      <c r="B125" s="60" t="s">
        <v>551</v>
      </c>
      <c r="C125" s="60" t="str">
        <f t="shared" si="20"/>
        <v>Andy Holt</v>
      </c>
      <c r="D125" s="70" t="s">
        <v>873</v>
      </c>
      <c r="E125" s="63">
        <v>23430</v>
      </c>
      <c r="F125" s="60" t="s">
        <v>550</v>
      </c>
      <c r="G125" s="66">
        <f t="shared" si="22"/>
        <v>51</v>
      </c>
      <c r="H125" s="31">
        <f>IF(D125="m",VLOOKUP(G125,AgeStdHMS!$A:$L,10,FALSE),VLOOKUP(G125,'AgeStdHMS W'!A:L,10,FALSE))</f>
        <v>3.4490740740740738E-2</v>
      </c>
      <c r="I125" s="66">
        <f t="shared" si="21"/>
        <v>51</v>
      </c>
      <c r="J125" s="31">
        <f>IF($D125="m",VLOOKUP(I125,AgeStdHMS!$A:$L,12,FALSE),VLOOKUP(I125,'AgeStdHMS W'!$A:$L,12,FALSE))</f>
        <v>4.5636574074074072E-2</v>
      </c>
      <c r="K125" s="66">
        <f t="shared" si="13"/>
        <v>52</v>
      </c>
      <c r="L125" s="31">
        <f>IF($D125="m",VLOOKUP(K125,AgeStdHMS!$A:$L,12,FALSE),VLOOKUP(K125,'AgeStdHMS W'!$A:$L,12,FALSE))</f>
        <v>4.6041666666666668E-2</v>
      </c>
      <c r="M125" s="66">
        <f t="shared" si="14"/>
        <v>52</v>
      </c>
      <c r="N125" s="31">
        <f>IF($D125="m",VLOOKUP(M125,AgeStdHMS!$A:$L,2,FALSE),VLOOKUP(M125,'AgeStdHMS W'!$A:$L,2,FALSE))</f>
        <v>1.0405092592592593E-2</v>
      </c>
      <c r="O125" s="66">
        <f t="shared" si="15"/>
        <v>52</v>
      </c>
      <c r="P125" s="31">
        <f>IF($D125="m",VLOOKUP(O125,AgeStdHMS!$A:$L,7,FALSE),VLOOKUP(O125,'AgeStdHMS W'!$A:$L,7,FALSE))</f>
        <v>2.1215277777777777E-2</v>
      </c>
      <c r="Q125" s="66">
        <f t="shared" si="15"/>
        <v>52</v>
      </c>
      <c r="R125" s="31">
        <f>IF($D125="m",VLOOKUP(Q125,AgeStdHMS!$A:$L,7,FALSE),VLOOKUP(Q125,'AgeStdHMS W'!$A:$L,7,FALSE))</f>
        <v>2.1215277777777777E-2</v>
      </c>
      <c r="S125" s="66">
        <f t="shared" si="15"/>
        <v>52</v>
      </c>
      <c r="T125" s="31">
        <f>IF($D125="m",VLOOKUP(S125,AgeStdHMS!$A:$L,7,FALSE),VLOOKUP(S125,'AgeStdHMS W'!$A:$L,7,FALSE))</f>
        <v>2.1215277777777777E-2</v>
      </c>
      <c r="U125" s="66">
        <f t="shared" si="15"/>
        <v>52</v>
      </c>
      <c r="V125" s="31">
        <f>IF($D125="m",VLOOKUP(U125,AgeStdHMS!$A:$L,7,FALSE),VLOOKUP(U125,'AgeStdHMS W'!$A:$L,7,FALSE))</f>
        <v>2.1215277777777777E-2</v>
      </c>
      <c r="W125" s="66">
        <f t="shared" si="16"/>
        <v>52</v>
      </c>
      <c r="X125" s="31">
        <f>IF($D125="m",VLOOKUP(W125,AgeStdHMS!$A:$L,7,FALSE),VLOOKUP(W125,'AgeStdHMS W'!$A:$L,7,FALSE))</f>
        <v>2.1215277777777777E-2</v>
      </c>
      <c r="Y125" s="66">
        <f t="shared" si="17"/>
        <v>52</v>
      </c>
      <c r="Z125" s="31">
        <f>IF($D125="m",VLOOKUP(Y125,AgeStdHMS!$A:$L,7,FALSE),VLOOKUP(Y125,'AgeStdHMS W'!$A:$L,7,FALSE))</f>
        <v>2.1215277777777777E-2</v>
      </c>
      <c r="AA125" s="66">
        <f t="shared" si="18"/>
        <v>52</v>
      </c>
      <c r="AB125" s="31">
        <f>IF($D125="m",VLOOKUP(AA125,AgeStdHMS!$A:$L,7,FALSE),VLOOKUP(AA125,'AgeStdHMS W'!$A:$L,7,FALSE))</f>
        <v>2.1215277777777777E-2</v>
      </c>
      <c r="AC125" s="66">
        <f t="shared" si="19"/>
        <v>52</v>
      </c>
      <c r="AD125" s="31">
        <f>IF($D125="m",VLOOKUP(AC125,AgeStdHMS!$A:$L,7,FALSE),VLOOKUP(AC125,'AgeStdHMS W'!$A:$L,7,FALSE))</f>
        <v>2.1215277777777777E-2</v>
      </c>
    </row>
    <row r="126" spans="1:30" x14ac:dyDescent="0.2">
      <c r="A126" s="60" t="s">
        <v>549</v>
      </c>
      <c r="B126" s="60" t="s">
        <v>545</v>
      </c>
      <c r="C126" s="60" t="str">
        <f t="shared" si="20"/>
        <v>Neill Hughes</v>
      </c>
      <c r="D126" s="70" t="s">
        <v>873</v>
      </c>
      <c r="E126" s="63">
        <v>25181</v>
      </c>
      <c r="F126" s="60" t="s">
        <v>548</v>
      </c>
      <c r="G126" s="66">
        <f t="shared" si="22"/>
        <v>47</v>
      </c>
      <c r="H126" s="31">
        <f>IF(D126="m",VLOOKUP(G126,AgeStdHMS!$A:$L,10,FALSE),VLOOKUP(G126,'AgeStdHMS W'!A:L,10,FALSE))</f>
        <v>3.3333333333333333E-2</v>
      </c>
      <c r="I126" s="66">
        <f t="shared" si="21"/>
        <v>47</v>
      </c>
      <c r="J126" s="31">
        <f>IF($D126="m",VLOOKUP(I126,AgeStdHMS!$A:$L,12,FALSE),VLOOKUP(I126,'AgeStdHMS W'!$A:$L,12,FALSE))</f>
        <v>4.4097222222222225E-2</v>
      </c>
      <c r="K126" s="66">
        <f t="shared" si="13"/>
        <v>47</v>
      </c>
      <c r="L126" s="31">
        <f>IF($D126="m",VLOOKUP(K126,AgeStdHMS!$A:$L,12,FALSE),VLOOKUP(K126,'AgeStdHMS W'!$A:$L,12,FALSE))</f>
        <v>4.4097222222222225E-2</v>
      </c>
      <c r="M126" s="66">
        <f t="shared" si="14"/>
        <v>47</v>
      </c>
      <c r="N126" s="31">
        <f>IF($D126="m",VLOOKUP(M126,AgeStdHMS!$A:$L,2,FALSE),VLOOKUP(M126,'AgeStdHMS W'!$A:$L,2,FALSE))</f>
        <v>1.0011574074074074E-2</v>
      </c>
      <c r="O126" s="66">
        <f t="shared" si="15"/>
        <v>47</v>
      </c>
      <c r="P126" s="31">
        <f>IF($D126="m",VLOOKUP(O126,AgeStdHMS!$A:$L,7,FALSE),VLOOKUP(O126,'AgeStdHMS W'!$A:$L,7,FALSE))</f>
        <v>2.0347222222222221E-2</v>
      </c>
      <c r="Q126" s="66">
        <f t="shared" si="15"/>
        <v>47</v>
      </c>
      <c r="R126" s="31">
        <f>IF($D126="m",VLOOKUP(Q126,AgeStdHMS!$A:$L,7,FALSE),VLOOKUP(Q126,'AgeStdHMS W'!$A:$L,7,FALSE))</f>
        <v>2.0347222222222221E-2</v>
      </c>
      <c r="S126" s="66">
        <f t="shared" si="15"/>
        <v>47</v>
      </c>
      <c r="T126" s="31">
        <f>IF($D126="m",VLOOKUP(S126,AgeStdHMS!$A:$L,7,FALSE),VLOOKUP(S126,'AgeStdHMS W'!$A:$L,7,FALSE))</f>
        <v>2.0347222222222221E-2</v>
      </c>
      <c r="U126" s="66">
        <f t="shared" si="15"/>
        <v>47</v>
      </c>
      <c r="V126" s="31">
        <f>IF($D126="m",VLOOKUP(U126,AgeStdHMS!$A:$L,7,FALSE),VLOOKUP(U126,'AgeStdHMS W'!$A:$L,7,FALSE))</f>
        <v>2.0347222222222221E-2</v>
      </c>
      <c r="W126" s="66">
        <f t="shared" si="16"/>
        <v>47</v>
      </c>
      <c r="X126" s="31">
        <f>IF($D126="m",VLOOKUP(W126,AgeStdHMS!$A:$L,7,FALSE),VLOOKUP(W126,'AgeStdHMS W'!$A:$L,7,FALSE))</f>
        <v>2.0347222222222221E-2</v>
      </c>
      <c r="Y126" s="66">
        <f t="shared" si="17"/>
        <v>47</v>
      </c>
      <c r="Z126" s="31">
        <f>IF($D126="m",VLOOKUP(Y126,AgeStdHMS!$A:$L,7,FALSE),VLOOKUP(Y126,'AgeStdHMS W'!$A:$L,7,FALSE))</f>
        <v>2.0347222222222221E-2</v>
      </c>
      <c r="AA126" s="66">
        <f t="shared" si="18"/>
        <v>47</v>
      </c>
      <c r="AB126" s="31">
        <f>IF($D126="m",VLOOKUP(AA126,AgeStdHMS!$A:$L,7,FALSE),VLOOKUP(AA126,'AgeStdHMS W'!$A:$L,7,FALSE))</f>
        <v>2.0347222222222221E-2</v>
      </c>
      <c r="AC126" s="66">
        <f t="shared" si="19"/>
        <v>47</v>
      </c>
      <c r="AD126" s="31">
        <f>IF($D126="m",VLOOKUP(AC126,AgeStdHMS!$A:$L,7,FALSE),VLOOKUP(AC126,'AgeStdHMS W'!$A:$L,7,FALSE))</f>
        <v>2.0347222222222221E-2</v>
      </c>
    </row>
    <row r="127" spans="1:30" x14ac:dyDescent="0.2">
      <c r="A127" s="60" t="s">
        <v>547</v>
      </c>
      <c r="B127" s="60" t="s">
        <v>545</v>
      </c>
      <c r="C127" s="60" t="str">
        <f t="shared" si="20"/>
        <v xml:space="preserve"> Robert Hughes</v>
      </c>
      <c r="D127" s="70" t="s">
        <v>873</v>
      </c>
      <c r="E127" s="63">
        <v>26287</v>
      </c>
      <c r="F127" s="60" t="s">
        <v>546</v>
      </c>
      <c r="G127" s="66">
        <f t="shared" si="22"/>
        <v>44</v>
      </c>
      <c r="H127" s="31">
        <f>IF(D127="m",VLOOKUP(G127,AgeStdHMS!$A:$L,10,FALSE),VLOOKUP(G127,'AgeStdHMS W'!A:L,10,FALSE))</f>
        <v>3.2523148148148148E-2</v>
      </c>
      <c r="I127" s="66">
        <f t="shared" si="21"/>
        <v>44</v>
      </c>
      <c r="J127" s="31">
        <f>IF($D127="m",VLOOKUP(I127,AgeStdHMS!$A:$L,12,FALSE),VLOOKUP(I127,'AgeStdHMS W'!$A:$L,12,FALSE))</f>
        <v>4.3009259259259261E-2</v>
      </c>
      <c r="K127" s="66">
        <f t="shared" si="13"/>
        <v>44</v>
      </c>
      <c r="L127" s="31">
        <f>IF($D127="m",VLOOKUP(K127,AgeStdHMS!$A:$L,12,FALSE),VLOOKUP(K127,'AgeStdHMS W'!$A:$L,12,FALSE))</f>
        <v>4.3009259259259261E-2</v>
      </c>
      <c r="M127" s="66">
        <f t="shared" si="14"/>
        <v>44</v>
      </c>
      <c r="N127" s="31">
        <f>IF($D127="m",VLOOKUP(M127,AgeStdHMS!$A:$L,2,FALSE),VLOOKUP(M127,'AgeStdHMS W'!$A:$L,2,FALSE))</f>
        <v>9.7916666666666673E-3</v>
      </c>
      <c r="O127" s="66">
        <f t="shared" si="15"/>
        <v>44</v>
      </c>
      <c r="P127" s="31">
        <f>IF($D127="m",VLOOKUP(O127,AgeStdHMS!$A:$L,7,FALSE),VLOOKUP(O127,'AgeStdHMS W'!$A:$L,7,FALSE))</f>
        <v>1.9861111111111111E-2</v>
      </c>
      <c r="Q127" s="66">
        <f t="shared" si="15"/>
        <v>44</v>
      </c>
      <c r="R127" s="31">
        <f>IF($D127="m",VLOOKUP(Q127,AgeStdHMS!$A:$L,7,FALSE),VLOOKUP(Q127,'AgeStdHMS W'!$A:$L,7,FALSE))</f>
        <v>1.9861111111111111E-2</v>
      </c>
      <c r="S127" s="66">
        <f t="shared" si="15"/>
        <v>44</v>
      </c>
      <c r="T127" s="31">
        <f>IF($D127="m",VLOOKUP(S127,AgeStdHMS!$A:$L,7,FALSE),VLOOKUP(S127,'AgeStdHMS W'!$A:$L,7,FALSE))</f>
        <v>1.9861111111111111E-2</v>
      </c>
      <c r="U127" s="66">
        <f t="shared" si="15"/>
        <v>44</v>
      </c>
      <c r="V127" s="31">
        <f>IF($D127="m",VLOOKUP(U127,AgeStdHMS!$A:$L,7,FALSE),VLOOKUP(U127,'AgeStdHMS W'!$A:$L,7,FALSE))</f>
        <v>1.9861111111111111E-2</v>
      </c>
      <c r="W127" s="66">
        <f t="shared" si="16"/>
        <v>44</v>
      </c>
      <c r="X127" s="31">
        <f>IF($D127="m",VLOOKUP(W127,AgeStdHMS!$A:$L,7,FALSE),VLOOKUP(W127,'AgeStdHMS W'!$A:$L,7,FALSE))</f>
        <v>1.9861111111111111E-2</v>
      </c>
      <c r="Y127" s="66">
        <f t="shared" si="17"/>
        <v>44</v>
      </c>
      <c r="Z127" s="31">
        <f>IF($D127="m",VLOOKUP(Y127,AgeStdHMS!$A:$L,7,FALSE),VLOOKUP(Y127,'AgeStdHMS W'!$A:$L,7,FALSE))</f>
        <v>1.9861111111111111E-2</v>
      </c>
      <c r="AA127" s="66">
        <f t="shared" si="18"/>
        <v>44</v>
      </c>
      <c r="AB127" s="31">
        <f>IF($D127="m",VLOOKUP(AA127,AgeStdHMS!$A:$L,7,FALSE),VLOOKUP(AA127,'AgeStdHMS W'!$A:$L,7,FALSE))</f>
        <v>1.9861111111111111E-2</v>
      </c>
      <c r="AC127" s="66">
        <f t="shared" si="19"/>
        <v>44</v>
      </c>
      <c r="AD127" s="31">
        <f>IF($D127="m",VLOOKUP(AC127,AgeStdHMS!$A:$L,7,FALSE),VLOOKUP(AC127,'AgeStdHMS W'!$A:$L,7,FALSE))</f>
        <v>1.9861111111111111E-2</v>
      </c>
    </row>
    <row r="128" spans="1:30" x14ac:dyDescent="0.2">
      <c r="A128" s="60" t="s">
        <v>363</v>
      </c>
      <c r="B128" s="60" t="s">
        <v>545</v>
      </c>
      <c r="C128" s="60" t="str">
        <f t="shared" si="20"/>
        <v>Adam Hughes</v>
      </c>
      <c r="D128" s="70" t="s">
        <v>873</v>
      </c>
      <c r="E128" s="63">
        <v>36628</v>
      </c>
      <c r="F128" s="60" t="s">
        <v>544</v>
      </c>
      <c r="G128" s="66">
        <f t="shared" si="22"/>
        <v>15</v>
      </c>
      <c r="H128" s="31">
        <f>IF(D128="m",VLOOKUP(G128,AgeStdHMS!$A:$L,10,FALSE),VLOOKUP(G128,'AgeStdHMS W'!A:L,10,FALSE))</f>
        <v>3.1643518518518515E-2</v>
      </c>
      <c r="I128" s="66">
        <f t="shared" si="21"/>
        <v>15</v>
      </c>
      <c r="J128" s="31">
        <f>IF($D128="m",VLOOKUP(I128,AgeStdHMS!$A:$L,12,FALSE),VLOOKUP(I128,'AgeStdHMS W'!$A:$L,12,FALSE))</f>
        <v>4.1990740740740738E-2</v>
      </c>
      <c r="K128" s="66">
        <f t="shared" si="13"/>
        <v>15</v>
      </c>
      <c r="L128" s="31">
        <f>IF($D128="m",VLOOKUP(K128,AgeStdHMS!$A:$L,12,FALSE),VLOOKUP(K128,'AgeStdHMS W'!$A:$L,12,FALSE))</f>
        <v>4.1990740740740738E-2</v>
      </c>
      <c r="M128" s="66">
        <f t="shared" si="14"/>
        <v>15</v>
      </c>
      <c r="N128" s="31">
        <f>IF($D128="m",VLOOKUP(M128,AgeStdHMS!$A:$L,2,FALSE),VLOOKUP(M128,'AgeStdHMS W'!$A:$L,2,FALSE))</f>
        <v>9.3402777777777772E-3</v>
      </c>
      <c r="O128" s="66">
        <f t="shared" si="15"/>
        <v>16</v>
      </c>
      <c r="P128" s="31">
        <f>IF($D128="m",VLOOKUP(O128,AgeStdHMS!$A:$L,7,FALSE),VLOOKUP(O128,'AgeStdHMS W'!$A:$L,7,FALSE))</f>
        <v>1.8935185185185187E-2</v>
      </c>
      <c r="Q128" s="66">
        <f t="shared" si="15"/>
        <v>16</v>
      </c>
      <c r="R128" s="31">
        <f>IF($D128="m",VLOOKUP(Q128,AgeStdHMS!$A:$L,7,FALSE),VLOOKUP(Q128,'AgeStdHMS W'!$A:$L,7,FALSE))</f>
        <v>1.8935185185185187E-2</v>
      </c>
      <c r="S128" s="66">
        <f t="shared" si="15"/>
        <v>16</v>
      </c>
      <c r="T128" s="31">
        <f>IF($D128="m",VLOOKUP(S128,AgeStdHMS!$A:$L,7,FALSE),VLOOKUP(S128,'AgeStdHMS W'!$A:$L,7,FALSE))</f>
        <v>1.8935185185185187E-2</v>
      </c>
      <c r="U128" s="66">
        <f t="shared" si="15"/>
        <v>16</v>
      </c>
      <c r="V128" s="31">
        <f>IF($D128="m",VLOOKUP(U128,AgeStdHMS!$A:$L,7,FALSE),VLOOKUP(U128,'AgeStdHMS W'!$A:$L,7,FALSE))</f>
        <v>1.8935185185185187E-2</v>
      </c>
      <c r="W128" s="66">
        <f t="shared" si="16"/>
        <v>16</v>
      </c>
      <c r="X128" s="31">
        <f>IF($D128="m",VLOOKUP(W128,AgeStdHMS!$A:$L,7,FALSE),VLOOKUP(W128,'AgeStdHMS W'!$A:$L,7,FALSE))</f>
        <v>1.8935185185185187E-2</v>
      </c>
      <c r="Y128" s="66">
        <f t="shared" si="17"/>
        <v>16</v>
      </c>
      <c r="Z128" s="31">
        <f>IF($D128="m",VLOOKUP(Y128,AgeStdHMS!$A:$L,7,FALSE),VLOOKUP(Y128,'AgeStdHMS W'!$A:$L,7,FALSE))</f>
        <v>1.8935185185185187E-2</v>
      </c>
      <c r="AA128" s="66">
        <f t="shared" si="18"/>
        <v>16</v>
      </c>
      <c r="AB128" s="31">
        <f>IF($D128="m",VLOOKUP(AA128,AgeStdHMS!$A:$L,7,FALSE),VLOOKUP(AA128,'AgeStdHMS W'!$A:$L,7,FALSE))</f>
        <v>1.8935185185185187E-2</v>
      </c>
      <c r="AC128" s="66">
        <f t="shared" si="19"/>
        <v>16</v>
      </c>
      <c r="AD128" s="31">
        <f>IF($D128="m",VLOOKUP(AC128,AgeStdHMS!$A:$L,7,FALSE),VLOOKUP(AC128,'AgeStdHMS W'!$A:$L,7,FALSE))</f>
        <v>1.8935185185185187E-2</v>
      </c>
    </row>
    <row r="129" spans="1:30" x14ac:dyDescent="0.2">
      <c r="A129" s="60" t="s">
        <v>248</v>
      </c>
      <c r="B129" s="60" t="s">
        <v>543</v>
      </c>
      <c r="C129" s="60" t="str">
        <f t="shared" si="20"/>
        <v>Sarah Hulton</v>
      </c>
      <c r="D129" s="70" t="s">
        <v>874</v>
      </c>
      <c r="E129" s="63">
        <v>22868</v>
      </c>
      <c r="F129" s="60" t="s">
        <v>542</v>
      </c>
      <c r="G129" s="66">
        <f t="shared" si="22"/>
        <v>53</v>
      </c>
      <c r="H129" s="31">
        <f>IF(D129="m",VLOOKUP(G129,AgeStdHMS!$A:$L,10,FALSE),VLOOKUP(G129,'AgeStdHMS W'!A:L,10,FALSE))</f>
        <v>4.0428240740740744E-2</v>
      </c>
      <c r="I129" s="66">
        <f t="shared" si="21"/>
        <v>53</v>
      </c>
      <c r="J129" s="31">
        <f>IF($D129="m",VLOOKUP(I129,AgeStdHMS!$A:$L,12,FALSE),VLOOKUP(I129,'AgeStdHMS W'!$A:$L,12,FALSE))</f>
        <v>5.3402777777777778E-2</v>
      </c>
      <c r="K129" s="66">
        <f t="shared" si="13"/>
        <v>53</v>
      </c>
      <c r="L129" s="31">
        <f>IF($D129="m",VLOOKUP(K129,AgeStdHMS!$A:$L,12,FALSE),VLOOKUP(K129,'AgeStdHMS W'!$A:$L,12,FALSE))</f>
        <v>5.3402777777777778E-2</v>
      </c>
      <c r="M129" s="66">
        <f t="shared" si="14"/>
        <v>53</v>
      </c>
      <c r="N129" s="31">
        <f>IF($D129="m",VLOOKUP(M129,AgeStdHMS!$A:$L,2,FALSE),VLOOKUP(M129,'AgeStdHMS W'!$A:$L,2,FALSE))</f>
        <v>1.1863425925925927E-2</v>
      </c>
      <c r="O129" s="66">
        <f t="shared" si="15"/>
        <v>53</v>
      </c>
      <c r="P129" s="31">
        <f>IF($D129="m",VLOOKUP(O129,AgeStdHMS!$A:$L,7,FALSE),VLOOKUP(O129,'AgeStdHMS W'!$A:$L,7,FALSE))</f>
        <v>2.4675925925925928E-2</v>
      </c>
      <c r="Q129" s="66">
        <f t="shared" si="15"/>
        <v>53</v>
      </c>
      <c r="R129" s="31">
        <f>IF($D129="m",VLOOKUP(Q129,AgeStdHMS!$A:$L,7,FALSE),VLOOKUP(Q129,'AgeStdHMS W'!$A:$L,7,FALSE))</f>
        <v>2.4675925925925928E-2</v>
      </c>
      <c r="S129" s="66">
        <f t="shared" si="15"/>
        <v>53</v>
      </c>
      <c r="T129" s="31">
        <f>IF($D129="m",VLOOKUP(S129,AgeStdHMS!$A:$L,7,FALSE),VLOOKUP(S129,'AgeStdHMS W'!$A:$L,7,FALSE))</f>
        <v>2.4675925925925928E-2</v>
      </c>
      <c r="U129" s="66">
        <f t="shared" si="15"/>
        <v>53</v>
      </c>
      <c r="V129" s="31">
        <f>IF($D129="m",VLOOKUP(U129,AgeStdHMS!$A:$L,7,FALSE),VLOOKUP(U129,'AgeStdHMS W'!$A:$L,7,FALSE))</f>
        <v>2.4675925925925928E-2</v>
      </c>
      <c r="W129" s="66">
        <f t="shared" si="16"/>
        <v>53</v>
      </c>
      <c r="X129" s="31">
        <f>IF($D129="m",VLOOKUP(W129,AgeStdHMS!$A:$L,7,FALSE),VLOOKUP(W129,'AgeStdHMS W'!$A:$L,7,FALSE))</f>
        <v>2.4675925925925928E-2</v>
      </c>
      <c r="Y129" s="66">
        <f t="shared" si="17"/>
        <v>53</v>
      </c>
      <c r="Z129" s="31">
        <f>IF($D129="m",VLOOKUP(Y129,AgeStdHMS!$A:$L,7,FALSE),VLOOKUP(Y129,'AgeStdHMS W'!$A:$L,7,FALSE))</f>
        <v>2.4675925925925928E-2</v>
      </c>
      <c r="AA129" s="66">
        <f t="shared" si="18"/>
        <v>53</v>
      </c>
      <c r="AB129" s="31">
        <f>IF($D129="m",VLOOKUP(AA129,AgeStdHMS!$A:$L,7,FALSE),VLOOKUP(AA129,'AgeStdHMS W'!$A:$L,7,FALSE))</f>
        <v>2.4675925925925928E-2</v>
      </c>
      <c r="AC129" s="66">
        <f t="shared" si="19"/>
        <v>53</v>
      </c>
      <c r="AD129" s="31">
        <f>IF($D129="m",VLOOKUP(AC129,AgeStdHMS!$A:$L,7,FALSE),VLOOKUP(AC129,'AgeStdHMS W'!$A:$L,7,FALSE))</f>
        <v>2.4675925925925928E-2</v>
      </c>
    </row>
    <row r="130" spans="1:30" x14ac:dyDescent="0.2">
      <c r="A130" s="60" t="s">
        <v>482</v>
      </c>
      <c r="B130" s="60" t="s">
        <v>541</v>
      </c>
      <c r="C130" s="60" t="str">
        <f t="shared" si="20"/>
        <v>Neil Hume</v>
      </c>
      <c r="D130" s="70" t="s">
        <v>873</v>
      </c>
      <c r="E130" s="63">
        <v>27179</v>
      </c>
      <c r="F130" s="60" t="s">
        <v>540</v>
      </c>
      <c r="G130" s="66">
        <f t="shared" si="22"/>
        <v>41</v>
      </c>
      <c r="H130" s="31">
        <f>IF(D130="m",VLOOKUP(G130,AgeStdHMS!$A:$L,10,FALSE),VLOOKUP(G130,'AgeStdHMS W'!A:L,10,FALSE))</f>
        <v>3.1747685185185184E-2</v>
      </c>
      <c r="I130" s="66">
        <f t="shared" si="21"/>
        <v>41</v>
      </c>
      <c r="J130" s="31">
        <f>IF($D130="m",VLOOKUP(I130,AgeStdHMS!$A:$L,12,FALSE),VLOOKUP(I130,'AgeStdHMS W'!$A:$L,12,FALSE))</f>
        <v>4.1979166666666665E-2</v>
      </c>
      <c r="K130" s="66">
        <f t="shared" si="13"/>
        <v>41</v>
      </c>
      <c r="L130" s="31">
        <f>IF($D130="m",VLOOKUP(K130,AgeStdHMS!$A:$L,12,FALSE),VLOOKUP(K130,'AgeStdHMS W'!$A:$L,12,FALSE))</f>
        <v>4.1979166666666665E-2</v>
      </c>
      <c r="M130" s="66">
        <f t="shared" si="14"/>
        <v>41</v>
      </c>
      <c r="N130" s="31">
        <f>IF($D130="m",VLOOKUP(M130,AgeStdHMS!$A:$L,2,FALSE),VLOOKUP(M130,'AgeStdHMS W'!$A:$L,2,FALSE))</f>
        <v>9.5833333333333326E-3</v>
      </c>
      <c r="O130" s="66">
        <f t="shared" si="15"/>
        <v>41</v>
      </c>
      <c r="P130" s="31">
        <f>IF($D130="m",VLOOKUP(O130,AgeStdHMS!$A:$L,7,FALSE),VLOOKUP(O130,'AgeStdHMS W'!$A:$L,7,FALSE))</f>
        <v>1.9398148148148147E-2</v>
      </c>
      <c r="Q130" s="66">
        <f t="shared" si="15"/>
        <v>42</v>
      </c>
      <c r="R130" s="31">
        <f>IF($D130="m",VLOOKUP(Q130,AgeStdHMS!$A:$L,7,FALSE),VLOOKUP(Q130,'AgeStdHMS W'!$A:$L,7,FALSE))</f>
        <v>1.954861111111111E-2</v>
      </c>
      <c r="S130" s="66">
        <f t="shared" si="15"/>
        <v>42</v>
      </c>
      <c r="T130" s="31">
        <f>IF($D130="m",VLOOKUP(S130,AgeStdHMS!$A:$L,7,FALSE),VLOOKUP(S130,'AgeStdHMS W'!$A:$L,7,FALSE))</f>
        <v>1.954861111111111E-2</v>
      </c>
      <c r="U130" s="66">
        <f t="shared" si="15"/>
        <v>42</v>
      </c>
      <c r="V130" s="31">
        <f>IF($D130="m",VLOOKUP(U130,AgeStdHMS!$A:$L,7,FALSE),VLOOKUP(U130,'AgeStdHMS W'!$A:$L,7,FALSE))</f>
        <v>1.954861111111111E-2</v>
      </c>
      <c r="W130" s="66">
        <f t="shared" si="16"/>
        <v>41</v>
      </c>
      <c r="X130" s="31">
        <f>IF($D130="m",VLOOKUP(W130,AgeStdHMS!$A:$L,7,FALSE),VLOOKUP(W130,'AgeStdHMS W'!$A:$L,7,FALSE))</f>
        <v>1.9398148148148147E-2</v>
      </c>
      <c r="Y130" s="66">
        <f t="shared" si="17"/>
        <v>41</v>
      </c>
      <c r="Z130" s="31">
        <f>IF($D130="m",VLOOKUP(Y130,AgeStdHMS!$A:$L,7,FALSE),VLOOKUP(Y130,'AgeStdHMS W'!$A:$L,7,FALSE))</f>
        <v>1.9398148148148147E-2</v>
      </c>
      <c r="AA130" s="66">
        <f t="shared" si="18"/>
        <v>41</v>
      </c>
      <c r="AB130" s="31">
        <f>IF($D130="m",VLOOKUP(AA130,AgeStdHMS!$A:$L,7,FALSE),VLOOKUP(AA130,'AgeStdHMS W'!$A:$L,7,FALSE))</f>
        <v>1.9398148148148147E-2</v>
      </c>
      <c r="AC130" s="66">
        <f t="shared" si="19"/>
        <v>41</v>
      </c>
      <c r="AD130" s="31">
        <f>IF($D130="m",VLOOKUP(AC130,AgeStdHMS!$A:$L,7,FALSE),VLOOKUP(AC130,'AgeStdHMS W'!$A:$L,7,FALSE))</f>
        <v>1.9398148148148147E-2</v>
      </c>
    </row>
    <row r="131" spans="1:30" x14ac:dyDescent="0.2">
      <c r="A131" s="60" t="s">
        <v>539</v>
      </c>
      <c r="B131" s="60" t="s">
        <v>538</v>
      </c>
      <c r="C131" s="60" t="str">
        <f t="shared" si="20"/>
        <v>Pegah Jarvis</v>
      </c>
      <c r="D131" s="70" t="s">
        <v>874</v>
      </c>
      <c r="E131" s="63">
        <v>31330</v>
      </c>
      <c r="F131" s="60" t="s">
        <v>537</v>
      </c>
      <c r="G131" s="66">
        <f t="shared" si="22"/>
        <v>30</v>
      </c>
      <c r="H131" s="31">
        <f>IF(D131="m",VLOOKUP(G131,AgeStdHMS!$A:$L,10,FALSE),VLOOKUP(G131,'AgeStdHMS W'!A:L,10,FALSE))</f>
        <v>3.4282407407407407E-2</v>
      </c>
      <c r="I131" s="66">
        <f t="shared" si="21"/>
        <v>30</v>
      </c>
      <c r="J131" s="31">
        <f>IF($D131="m",VLOOKUP(I131,AgeStdHMS!$A:$L,12,FALSE),VLOOKUP(I131,'AgeStdHMS W'!$A:$L,12,FALSE))</f>
        <v>4.5289351851851851E-2</v>
      </c>
      <c r="K131" s="66">
        <f t="shared" si="13"/>
        <v>30</v>
      </c>
      <c r="L131" s="31">
        <f>IF($D131="m",VLOOKUP(K131,AgeStdHMS!$A:$L,12,FALSE),VLOOKUP(K131,'AgeStdHMS W'!$A:$L,12,FALSE))</f>
        <v>4.5289351851851851E-2</v>
      </c>
      <c r="M131" s="66">
        <f t="shared" si="14"/>
        <v>30</v>
      </c>
      <c r="N131" s="31">
        <f>IF($D131="m",VLOOKUP(M131,AgeStdHMS!$A:$L,2,FALSE),VLOOKUP(M131,'AgeStdHMS W'!$A:$L,2,FALSE))</f>
        <v>1.0254629629629629E-2</v>
      </c>
      <c r="O131" s="66">
        <f t="shared" si="15"/>
        <v>30</v>
      </c>
      <c r="P131" s="31">
        <f>IF($D131="m",VLOOKUP(O131,AgeStdHMS!$A:$L,7,FALSE),VLOOKUP(O131,'AgeStdHMS W'!$A:$L,7,FALSE))</f>
        <v>2.1064814814814814E-2</v>
      </c>
      <c r="Q131" s="66">
        <f t="shared" si="15"/>
        <v>30</v>
      </c>
      <c r="R131" s="31">
        <f>IF($D131="m",VLOOKUP(Q131,AgeStdHMS!$A:$L,7,FALSE),VLOOKUP(Q131,'AgeStdHMS W'!$A:$L,7,FALSE))</f>
        <v>2.1064814814814814E-2</v>
      </c>
      <c r="S131" s="66">
        <f t="shared" si="15"/>
        <v>30</v>
      </c>
      <c r="T131" s="31">
        <f>IF($D131="m",VLOOKUP(S131,AgeStdHMS!$A:$L,7,FALSE),VLOOKUP(S131,'AgeStdHMS W'!$A:$L,7,FALSE))</f>
        <v>2.1064814814814814E-2</v>
      </c>
      <c r="U131" s="66">
        <f t="shared" ref="U131" si="23">INT((U$1-$E131)/365.25)</f>
        <v>30</v>
      </c>
      <c r="V131" s="31">
        <f>IF($D131="m",VLOOKUP(U131,AgeStdHMS!$A:$L,7,FALSE),VLOOKUP(U131,'AgeStdHMS W'!$A:$L,7,FALSE))</f>
        <v>2.1064814814814814E-2</v>
      </c>
      <c r="W131" s="66">
        <f t="shared" si="16"/>
        <v>30</v>
      </c>
      <c r="X131" s="31">
        <f>IF($D131="m",VLOOKUP(W131,AgeStdHMS!$A:$L,7,FALSE),VLOOKUP(W131,'AgeStdHMS W'!$A:$L,7,FALSE))</f>
        <v>2.1064814814814814E-2</v>
      </c>
      <c r="Y131" s="66">
        <f t="shared" si="17"/>
        <v>30</v>
      </c>
      <c r="Z131" s="31">
        <f>IF($D131="m",VLOOKUP(Y131,AgeStdHMS!$A:$L,7,FALSE),VLOOKUP(Y131,'AgeStdHMS W'!$A:$L,7,FALSE))</f>
        <v>2.1064814814814814E-2</v>
      </c>
      <c r="AA131" s="66">
        <f t="shared" si="18"/>
        <v>30</v>
      </c>
      <c r="AB131" s="31">
        <f>IF($D131="m",VLOOKUP(AA131,AgeStdHMS!$A:$L,7,FALSE),VLOOKUP(AA131,'AgeStdHMS W'!$A:$L,7,FALSE))</f>
        <v>2.1064814814814814E-2</v>
      </c>
      <c r="AC131" s="66">
        <f t="shared" si="19"/>
        <v>30</v>
      </c>
      <c r="AD131" s="31">
        <f>IF($D131="m",VLOOKUP(AC131,AgeStdHMS!$A:$L,7,FALSE),VLOOKUP(AC131,'AgeStdHMS W'!$A:$L,7,FALSE))</f>
        <v>2.1064814814814814E-2</v>
      </c>
    </row>
    <row r="132" spans="1:30" x14ac:dyDescent="0.2">
      <c r="A132" s="70" t="s">
        <v>304</v>
      </c>
      <c r="B132" s="60" t="s">
        <v>536</v>
      </c>
      <c r="C132" s="60" t="str">
        <f t="shared" si="20"/>
        <v>Helen Johnson</v>
      </c>
      <c r="D132" s="70" t="s">
        <v>874</v>
      </c>
      <c r="E132" s="63">
        <v>24102</v>
      </c>
      <c r="F132" s="60" t="s">
        <v>535</v>
      </c>
      <c r="G132" s="66">
        <f t="shared" si="22"/>
        <v>50</v>
      </c>
      <c r="H132" s="31">
        <f>IF(D132="m",VLOOKUP(G132,AgeStdHMS!$A:$L,10,FALSE),VLOOKUP(G132,'AgeStdHMS W'!A:L,10,FALSE))</f>
        <v>3.8969907407407404E-2</v>
      </c>
      <c r="I132" s="66">
        <f t="shared" si="21"/>
        <v>50</v>
      </c>
      <c r="J132" s="31">
        <f>IF($D132="m",VLOOKUP(I132,AgeStdHMS!$A:$L,12,FALSE),VLOOKUP(I132,'AgeStdHMS W'!$A:$L,12,FALSE))</f>
        <v>5.1493055555555556E-2</v>
      </c>
      <c r="K132" s="66">
        <f t="shared" ref="K132:K195" si="24">INT((K$1-$E132)/365.25)</f>
        <v>50</v>
      </c>
      <c r="L132" s="31">
        <f>IF($D132="m",VLOOKUP(K132,AgeStdHMS!$A:$L,12,FALSE),VLOOKUP(K132,'AgeStdHMS W'!$A:$L,12,FALSE))</f>
        <v>5.1493055555555556E-2</v>
      </c>
      <c r="M132" s="66">
        <f t="shared" ref="M132:M195" si="25">INT((M$1-$E132)/365.25)</f>
        <v>50</v>
      </c>
      <c r="N132" s="31">
        <f>IF($D132="m",VLOOKUP(M132,AgeStdHMS!$A:$L,2,FALSE),VLOOKUP(M132,'AgeStdHMS W'!$A:$L,2,FALSE))</f>
        <v>1.1469907407407408E-2</v>
      </c>
      <c r="O132" s="66">
        <f t="shared" ref="O132:U195" si="26">INT((O$1-$E132)/365.25)</f>
        <v>50</v>
      </c>
      <c r="P132" s="31">
        <f>IF($D132="m",VLOOKUP(O132,AgeStdHMS!$A:$L,7,FALSE),VLOOKUP(O132,'AgeStdHMS W'!$A:$L,7,FALSE))</f>
        <v>2.3796296296296298E-2</v>
      </c>
      <c r="Q132" s="66">
        <f t="shared" si="26"/>
        <v>50</v>
      </c>
      <c r="R132" s="31">
        <f>IF($D132="m",VLOOKUP(Q132,AgeStdHMS!$A:$L,7,FALSE),VLOOKUP(Q132,'AgeStdHMS W'!$A:$L,7,FALSE))</f>
        <v>2.3796296296296298E-2</v>
      </c>
      <c r="S132" s="66">
        <f t="shared" si="26"/>
        <v>50</v>
      </c>
      <c r="T132" s="31">
        <f>IF($D132="m",VLOOKUP(S132,AgeStdHMS!$A:$L,7,FALSE),VLOOKUP(S132,'AgeStdHMS W'!$A:$L,7,FALSE))</f>
        <v>2.3796296296296298E-2</v>
      </c>
      <c r="U132" s="66">
        <f t="shared" si="26"/>
        <v>50</v>
      </c>
      <c r="V132" s="31">
        <f>IF($D132="m",VLOOKUP(U132,AgeStdHMS!$A:$L,7,FALSE),VLOOKUP(U132,'AgeStdHMS W'!$A:$L,7,FALSE))</f>
        <v>2.3796296296296298E-2</v>
      </c>
      <c r="W132" s="66">
        <f t="shared" ref="W132:W195" si="27">INT((W$1-$E132)/365.25)</f>
        <v>50</v>
      </c>
      <c r="X132" s="31">
        <f>IF($D132="m",VLOOKUP(W132,AgeStdHMS!$A:$L,7,FALSE),VLOOKUP(W132,'AgeStdHMS W'!$A:$L,7,FALSE))</f>
        <v>2.3796296296296298E-2</v>
      </c>
      <c r="Y132" s="66">
        <f t="shared" ref="Y132:Y195" si="28">INT((Y$1-$E132)/365.25)</f>
        <v>50</v>
      </c>
      <c r="Z132" s="31">
        <f>IF($D132="m",VLOOKUP(Y132,AgeStdHMS!$A:$L,7,FALSE),VLOOKUP(Y132,'AgeStdHMS W'!$A:$L,7,FALSE))</f>
        <v>2.3796296296296298E-2</v>
      </c>
      <c r="AA132" s="66">
        <f t="shared" ref="AA132:AA195" si="29">INT((AA$1-$E132)/365.25)</f>
        <v>50</v>
      </c>
      <c r="AB132" s="31">
        <f>IF($D132="m",VLOOKUP(AA132,AgeStdHMS!$A:$L,7,FALSE),VLOOKUP(AA132,'AgeStdHMS W'!$A:$L,7,FALSE))</f>
        <v>2.3796296296296298E-2</v>
      </c>
      <c r="AC132" s="66">
        <f t="shared" ref="AC132:AC195" si="30">INT((AC$1-$E132)/365.25)</f>
        <v>50</v>
      </c>
      <c r="AD132" s="31">
        <f>IF($D132="m",VLOOKUP(AC132,AgeStdHMS!$A:$L,7,FALSE),VLOOKUP(AC132,'AgeStdHMS W'!$A:$L,7,FALSE))</f>
        <v>2.3796296296296298E-2</v>
      </c>
    </row>
    <row r="133" spans="1:30" x14ac:dyDescent="0.2">
      <c r="A133" s="60" t="s">
        <v>534</v>
      </c>
      <c r="B133" s="60" t="s">
        <v>529</v>
      </c>
      <c r="C133" s="60" t="str">
        <f t="shared" si="20"/>
        <v>Yvonne Jones</v>
      </c>
      <c r="D133" s="70" t="s">
        <v>874</v>
      </c>
      <c r="E133" s="63">
        <v>22627</v>
      </c>
      <c r="F133" s="60" t="s">
        <v>533</v>
      </c>
      <c r="G133" s="66">
        <f t="shared" si="22"/>
        <v>54</v>
      </c>
      <c r="H133" s="31">
        <f>IF(D133="m",VLOOKUP(G133,AgeStdHMS!$A:$L,10,FALSE),VLOOKUP(G133,'AgeStdHMS W'!A:L,10,FALSE))</f>
        <v>4.0925925925925928E-2</v>
      </c>
      <c r="I133" s="66">
        <f t="shared" ref="I133:I196" si="31">INT((I$1-$E133)/365.25)</f>
        <v>54</v>
      </c>
      <c r="J133" s="31">
        <f>IF($D133="m",VLOOKUP(I133,AgeStdHMS!$A:$L,12,FALSE),VLOOKUP(I133,'AgeStdHMS W'!$A:$L,12,FALSE))</f>
        <v>5.4074074074074073E-2</v>
      </c>
      <c r="K133" s="66">
        <f t="shared" si="24"/>
        <v>54</v>
      </c>
      <c r="L133" s="31">
        <f>IF($D133="m",VLOOKUP(K133,AgeStdHMS!$A:$L,12,FALSE),VLOOKUP(K133,'AgeStdHMS W'!$A:$L,12,FALSE))</f>
        <v>5.4074074074074073E-2</v>
      </c>
      <c r="M133" s="66">
        <f t="shared" si="25"/>
        <v>54</v>
      </c>
      <c r="N133" s="31">
        <f>IF($D133="m",VLOOKUP(M133,AgeStdHMS!$A:$L,2,FALSE),VLOOKUP(M133,'AgeStdHMS W'!$A:$L,2,FALSE))</f>
        <v>1.1990740740740741E-2</v>
      </c>
      <c r="O133" s="66">
        <f t="shared" si="26"/>
        <v>54</v>
      </c>
      <c r="P133" s="31">
        <f>IF($D133="m",VLOOKUP(O133,AgeStdHMS!$A:$L,7,FALSE),VLOOKUP(O133,'AgeStdHMS W'!$A:$L,7,FALSE))</f>
        <v>2.4988425925925924E-2</v>
      </c>
      <c r="Q133" s="66">
        <f t="shared" si="26"/>
        <v>54</v>
      </c>
      <c r="R133" s="31">
        <f>IF($D133="m",VLOOKUP(Q133,AgeStdHMS!$A:$L,7,FALSE),VLOOKUP(Q133,'AgeStdHMS W'!$A:$L,7,FALSE))</f>
        <v>2.4988425925925924E-2</v>
      </c>
      <c r="S133" s="66">
        <f t="shared" si="26"/>
        <v>54</v>
      </c>
      <c r="T133" s="31">
        <f>IF($D133="m",VLOOKUP(S133,AgeStdHMS!$A:$L,7,FALSE),VLOOKUP(S133,'AgeStdHMS W'!$A:$L,7,FALSE))</f>
        <v>2.4988425925925924E-2</v>
      </c>
      <c r="U133" s="66">
        <f t="shared" si="26"/>
        <v>54</v>
      </c>
      <c r="V133" s="31">
        <f>IF($D133="m",VLOOKUP(U133,AgeStdHMS!$A:$L,7,FALSE),VLOOKUP(U133,'AgeStdHMS W'!$A:$L,7,FALSE))</f>
        <v>2.4988425925925924E-2</v>
      </c>
      <c r="W133" s="66">
        <f t="shared" si="27"/>
        <v>54</v>
      </c>
      <c r="X133" s="31">
        <f>IF($D133="m",VLOOKUP(W133,AgeStdHMS!$A:$L,7,FALSE),VLOOKUP(W133,'AgeStdHMS W'!$A:$L,7,FALSE))</f>
        <v>2.4988425925925924E-2</v>
      </c>
      <c r="Y133" s="66">
        <f t="shared" si="28"/>
        <v>54</v>
      </c>
      <c r="Z133" s="31">
        <f>IF($D133="m",VLOOKUP(Y133,AgeStdHMS!$A:$L,7,FALSE),VLOOKUP(Y133,'AgeStdHMS W'!$A:$L,7,FALSE))</f>
        <v>2.4988425925925924E-2</v>
      </c>
      <c r="AA133" s="66">
        <f t="shared" si="29"/>
        <v>54</v>
      </c>
      <c r="AB133" s="31">
        <f>IF($D133="m",VLOOKUP(AA133,AgeStdHMS!$A:$L,7,FALSE),VLOOKUP(AA133,'AgeStdHMS W'!$A:$L,7,FALSE))</f>
        <v>2.4988425925925924E-2</v>
      </c>
      <c r="AC133" s="66">
        <f t="shared" si="30"/>
        <v>54</v>
      </c>
      <c r="AD133" s="31">
        <f>IF($D133="m",VLOOKUP(AC133,AgeStdHMS!$A:$L,7,FALSE),VLOOKUP(AC133,'AgeStdHMS W'!$A:$L,7,FALSE))</f>
        <v>2.4988425925925924E-2</v>
      </c>
    </row>
    <row r="134" spans="1:30" x14ac:dyDescent="0.2">
      <c r="A134" s="70" t="s">
        <v>572</v>
      </c>
      <c r="B134" s="60" t="s">
        <v>529</v>
      </c>
      <c r="C134" s="60" t="str">
        <f t="shared" ref="C134:C197" si="32">CONCATENATE(A134," ",B134)</f>
        <v>Charlotte Jones</v>
      </c>
      <c r="D134" s="70" t="s">
        <v>874</v>
      </c>
      <c r="E134" s="63">
        <v>31766</v>
      </c>
      <c r="F134" s="60" t="s">
        <v>532</v>
      </c>
      <c r="G134" s="66">
        <f t="shared" si="22"/>
        <v>29</v>
      </c>
      <c r="H134" s="31">
        <f>IF(D134="m",VLOOKUP(G134,AgeStdHMS!$A:$L,10,FALSE),VLOOKUP(G134,'AgeStdHMS W'!A:L,10,FALSE))</f>
        <v>3.4270833333333334E-2</v>
      </c>
      <c r="I134" s="66">
        <f t="shared" si="31"/>
        <v>29</v>
      </c>
      <c r="J134" s="31">
        <f>IF($D134="m",VLOOKUP(I134,AgeStdHMS!$A:$L,12,FALSE),VLOOKUP(I134,'AgeStdHMS W'!$A:$L,12,FALSE))</f>
        <v>4.5277777777777778E-2</v>
      </c>
      <c r="K134" s="66">
        <f t="shared" si="24"/>
        <v>29</v>
      </c>
      <c r="L134" s="31">
        <f>IF($D134="m",VLOOKUP(K134,AgeStdHMS!$A:$L,12,FALSE),VLOOKUP(K134,'AgeStdHMS W'!$A:$L,12,FALSE))</f>
        <v>4.5277777777777778E-2</v>
      </c>
      <c r="M134" s="66">
        <f t="shared" si="25"/>
        <v>29</v>
      </c>
      <c r="N134" s="31">
        <f>IF($D134="m",VLOOKUP(M134,AgeStdHMS!$A:$L,2,FALSE),VLOOKUP(M134,'AgeStdHMS W'!$A:$L,2,FALSE))</f>
        <v>1.0254629629629629E-2</v>
      </c>
      <c r="O134" s="66">
        <f t="shared" si="26"/>
        <v>29</v>
      </c>
      <c r="P134" s="31">
        <f>IF($D134="m",VLOOKUP(O134,AgeStdHMS!$A:$L,7,FALSE),VLOOKUP(O134,'AgeStdHMS W'!$A:$L,7,FALSE))</f>
        <v>2.1064814814814814E-2</v>
      </c>
      <c r="Q134" s="66">
        <f t="shared" si="26"/>
        <v>29</v>
      </c>
      <c r="R134" s="31">
        <f>IF($D134="m",VLOOKUP(Q134,AgeStdHMS!$A:$L,7,FALSE),VLOOKUP(Q134,'AgeStdHMS W'!$A:$L,7,FALSE))</f>
        <v>2.1064814814814814E-2</v>
      </c>
      <c r="S134" s="66">
        <f t="shared" si="26"/>
        <v>29</v>
      </c>
      <c r="T134" s="31">
        <f>IF($D134="m",VLOOKUP(S134,AgeStdHMS!$A:$L,7,FALSE),VLOOKUP(S134,'AgeStdHMS W'!$A:$L,7,FALSE))</f>
        <v>2.1064814814814814E-2</v>
      </c>
      <c r="U134" s="66">
        <f t="shared" si="26"/>
        <v>29</v>
      </c>
      <c r="V134" s="31">
        <f>IF($D134="m",VLOOKUP(U134,AgeStdHMS!$A:$L,7,FALSE),VLOOKUP(U134,'AgeStdHMS W'!$A:$L,7,FALSE))</f>
        <v>2.1064814814814814E-2</v>
      </c>
      <c r="W134" s="66">
        <f t="shared" si="27"/>
        <v>29</v>
      </c>
      <c r="X134" s="31">
        <f>IF($D134="m",VLOOKUP(W134,AgeStdHMS!$A:$L,7,FALSE),VLOOKUP(W134,'AgeStdHMS W'!$A:$L,7,FALSE))</f>
        <v>2.1064814814814814E-2</v>
      </c>
      <c r="Y134" s="66">
        <f t="shared" si="28"/>
        <v>29</v>
      </c>
      <c r="Z134" s="31">
        <f>IF($D134="m",VLOOKUP(Y134,AgeStdHMS!$A:$L,7,FALSE),VLOOKUP(Y134,'AgeStdHMS W'!$A:$L,7,FALSE))</f>
        <v>2.1064814814814814E-2</v>
      </c>
      <c r="AA134" s="66">
        <f t="shared" si="29"/>
        <v>29</v>
      </c>
      <c r="AB134" s="31">
        <f>IF($D134="m",VLOOKUP(AA134,AgeStdHMS!$A:$L,7,FALSE),VLOOKUP(AA134,'AgeStdHMS W'!$A:$L,7,FALSE))</f>
        <v>2.1064814814814814E-2</v>
      </c>
      <c r="AC134" s="66">
        <f t="shared" si="30"/>
        <v>29</v>
      </c>
      <c r="AD134" s="31">
        <f>IF($D134="m",VLOOKUP(AC134,AgeStdHMS!$A:$L,7,FALSE),VLOOKUP(AC134,'AgeStdHMS W'!$A:$L,7,FALSE))</f>
        <v>2.1064814814814814E-2</v>
      </c>
    </row>
    <row r="135" spans="1:30" x14ac:dyDescent="0.2">
      <c r="A135" s="60" t="s">
        <v>531</v>
      </c>
      <c r="B135" s="60" t="s">
        <v>529</v>
      </c>
      <c r="C135" s="60" t="str">
        <f t="shared" si="32"/>
        <v>Chris Jones</v>
      </c>
      <c r="D135" s="70" t="s">
        <v>873</v>
      </c>
      <c r="E135" s="63">
        <v>27768</v>
      </c>
      <c r="F135" s="60" t="s">
        <v>263</v>
      </c>
      <c r="G135" s="66">
        <f t="shared" si="22"/>
        <v>40</v>
      </c>
      <c r="H135" s="31">
        <f>IF(D135="m",VLOOKUP(G135,AgeStdHMS!$A:$L,10,FALSE),VLOOKUP(G135,'AgeStdHMS W'!A:L,10,FALSE))</f>
        <v>3.1516203703703706E-2</v>
      </c>
      <c r="I135" s="66">
        <f t="shared" si="31"/>
        <v>40</v>
      </c>
      <c r="J135" s="31">
        <f>IF($D135="m",VLOOKUP(I135,AgeStdHMS!$A:$L,12,FALSE),VLOOKUP(I135,'AgeStdHMS W'!$A:$L,12,FALSE))</f>
        <v>4.1689814814814811E-2</v>
      </c>
      <c r="K135" s="66">
        <f t="shared" si="24"/>
        <v>40</v>
      </c>
      <c r="L135" s="31">
        <f>IF($D135="m",VLOOKUP(K135,AgeStdHMS!$A:$L,12,FALSE),VLOOKUP(K135,'AgeStdHMS W'!$A:$L,12,FALSE))</f>
        <v>4.1689814814814811E-2</v>
      </c>
      <c r="M135" s="66">
        <f t="shared" si="25"/>
        <v>40</v>
      </c>
      <c r="N135" s="31">
        <f>IF($D135="m",VLOOKUP(M135,AgeStdHMS!$A:$L,2,FALSE),VLOOKUP(M135,'AgeStdHMS W'!$A:$L,2,FALSE))</f>
        <v>9.525462962962963E-3</v>
      </c>
      <c r="O135" s="66">
        <f t="shared" si="26"/>
        <v>40</v>
      </c>
      <c r="P135" s="31">
        <f>IF($D135="m",VLOOKUP(O135,AgeStdHMS!$A:$L,7,FALSE),VLOOKUP(O135,'AgeStdHMS W'!$A:$L,7,FALSE))</f>
        <v>1.9247685185185184E-2</v>
      </c>
      <c r="Q135" s="66">
        <f t="shared" si="26"/>
        <v>40</v>
      </c>
      <c r="R135" s="31">
        <f>IF($D135="m",VLOOKUP(Q135,AgeStdHMS!$A:$L,7,FALSE),VLOOKUP(Q135,'AgeStdHMS W'!$A:$L,7,FALSE))</f>
        <v>1.9247685185185184E-2</v>
      </c>
      <c r="S135" s="66">
        <f t="shared" si="26"/>
        <v>40</v>
      </c>
      <c r="T135" s="31">
        <f>IF($D135="m",VLOOKUP(S135,AgeStdHMS!$A:$L,7,FALSE),VLOOKUP(S135,'AgeStdHMS W'!$A:$L,7,FALSE))</f>
        <v>1.9247685185185184E-2</v>
      </c>
      <c r="U135" s="66">
        <f t="shared" si="26"/>
        <v>40</v>
      </c>
      <c r="V135" s="31">
        <f>IF($D135="m",VLOOKUP(U135,AgeStdHMS!$A:$L,7,FALSE),VLOOKUP(U135,'AgeStdHMS W'!$A:$L,7,FALSE))</f>
        <v>1.9247685185185184E-2</v>
      </c>
      <c r="W135" s="66">
        <f t="shared" si="27"/>
        <v>40</v>
      </c>
      <c r="X135" s="31">
        <f>IF($D135="m",VLOOKUP(W135,AgeStdHMS!$A:$L,7,FALSE),VLOOKUP(W135,'AgeStdHMS W'!$A:$L,7,FALSE))</f>
        <v>1.9247685185185184E-2</v>
      </c>
      <c r="Y135" s="66">
        <f t="shared" si="28"/>
        <v>40</v>
      </c>
      <c r="Z135" s="31">
        <f>IF($D135="m",VLOOKUP(Y135,AgeStdHMS!$A:$L,7,FALSE),VLOOKUP(Y135,'AgeStdHMS W'!$A:$L,7,FALSE))</f>
        <v>1.9247685185185184E-2</v>
      </c>
      <c r="AA135" s="66">
        <f t="shared" si="29"/>
        <v>40</v>
      </c>
      <c r="AB135" s="31">
        <f>IF($D135="m",VLOOKUP(AA135,AgeStdHMS!$A:$L,7,FALSE),VLOOKUP(AA135,'AgeStdHMS W'!$A:$L,7,FALSE))</f>
        <v>1.9247685185185184E-2</v>
      </c>
      <c r="AC135" s="66">
        <f t="shared" si="30"/>
        <v>40</v>
      </c>
      <c r="AD135" s="31">
        <f>IF($D135="m",VLOOKUP(AC135,AgeStdHMS!$A:$L,7,FALSE),VLOOKUP(AC135,'AgeStdHMS W'!$A:$L,7,FALSE))</f>
        <v>1.9247685185185184E-2</v>
      </c>
    </row>
    <row r="136" spans="1:30" x14ac:dyDescent="0.2">
      <c r="A136" s="60" t="s">
        <v>530</v>
      </c>
      <c r="B136" s="60" t="s">
        <v>529</v>
      </c>
      <c r="C136" s="60" t="str">
        <f t="shared" si="32"/>
        <v>Robert  Jones</v>
      </c>
      <c r="D136" s="70" t="s">
        <v>873</v>
      </c>
      <c r="E136" s="63">
        <v>26596</v>
      </c>
      <c r="F136" s="60" t="s">
        <v>528</v>
      </c>
      <c r="G136" s="66">
        <f t="shared" si="22"/>
        <v>43</v>
      </c>
      <c r="H136" s="31">
        <f>IF(D136="m",VLOOKUP(G136,AgeStdHMS!$A:$L,10,FALSE),VLOOKUP(G136,'AgeStdHMS W'!A:L,10,FALSE))</f>
        <v>3.2256944444444442E-2</v>
      </c>
      <c r="I136" s="66">
        <f t="shared" si="31"/>
        <v>43</v>
      </c>
      <c r="J136" s="31">
        <f>IF($D136="m",VLOOKUP(I136,AgeStdHMS!$A:$L,12,FALSE),VLOOKUP(I136,'AgeStdHMS W'!$A:$L,12,FALSE))</f>
        <v>4.2650462962962966E-2</v>
      </c>
      <c r="K136" s="66">
        <f t="shared" si="24"/>
        <v>43</v>
      </c>
      <c r="L136" s="31">
        <f>IF($D136="m",VLOOKUP(K136,AgeStdHMS!$A:$L,12,FALSE),VLOOKUP(K136,'AgeStdHMS W'!$A:$L,12,FALSE))</f>
        <v>4.2650462962962966E-2</v>
      </c>
      <c r="M136" s="66">
        <f t="shared" si="25"/>
        <v>43</v>
      </c>
      <c r="N136" s="31">
        <f>IF($D136="m",VLOOKUP(M136,AgeStdHMS!$A:$L,2,FALSE),VLOOKUP(M136,'AgeStdHMS W'!$A:$L,2,FALSE))</f>
        <v>9.7222222222222224E-3</v>
      </c>
      <c r="O136" s="66">
        <f t="shared" si="26"/>
        <v>43</v>
      </c>
      <c r="P136" s="31">
        <f>IF($D136="m",VLOOKUP(O136,AgeStdHMS!$A:$L,7,FALSE),VLOOKUP(O136,'AgeStdHMS W'!$A:$L,7,FALSE))</f>
        <v>1.9699074074074074E-2</v>
      </c>
      <c r="Q136" s="66">
        <f t="shared" si="26"/>
        <v>43</v>
      </c>
      <c r="R136" s="31">
        <f>IF($D136="m",VLOOKUP(Q136,AgeStdHMS!$A:$L,7,FALSE),VLOOKUP(Q136,'AgeStdHMS W'!$A:$L,7,FALSE))</f>
        <v>1.9699074074074074E-2</v>
      </c>
      <c r="S136" s="66">
        <f t="shared" si="26"/>
        <v>43</v>
      </c>
      <c r="T136" s="31">
        <f>IF($D136="m",VLOOKUP(S136,AgeStdHMS!$A:$L,7,FALSE),VLOOKUP(S136,'AgeStdHMS W'!$A:$L,7,FALSE))</f>
        <v>1.9699074074074074E-2</v>
      </c>
      <c r="U136" s="66">
        <f t="shared" si="26"/>
        <v>43</v>
      </c>
      <c r="V136" s="31">
        <f>IF($D136="m",VLOOKUP(U136,AgeStdHMS!$A:$L,7,FALSE),VLOOKUP(U136,'AgeStdHMS W'!$A:$L,7,FALSE))</f>
        <v>1.9699074074074074E-2</v>
      </c>
      <c r="W136" s="66">
        <f t="shared" si="27"/>
        <v>43</v>
      </c>
      <c r="X136" s="31">
        <f>IF($D136="m",VLOOKUP(W136,AgeStdHMS!$A:$L,7,FALSE),VLOOKUP(W136,'AgeStdHMS W'!$A:$L,7,FALSE))</f>
        <v>1.9699074074074074E-2</v>
      </c>
      <c r="Y136" s="66">
        <f t="shared" si="28"/>
        <v>43</v>
      </c>
      <c r="Z136" s="31">
        <f>IF($D136="m",VLOOKUP(Y136,AgeStdHMS!$A:$L,7,FALSE),VLOOKUP(Y136,'AgeStdHMS W'!$A:$L,7,FALSE))</f>
        <v>1.9699074074074074E-2</v>
      </c>
      <c r="AA136" s="66">
        <f t="shared" si="29"/>
        <v>43</v>
      </c>
      <c r="AB136" s="31">
        <f>IF($D136="m",VLOOKUP(AA136,AgeStdHMS!$A:$L,7,FALSE),VLOOKUP(AA136,'AgeStdHMS W'!$A:$L,7,FALSE))</f>
        <v>1.9699074074074074E-2</v>
      </c>
      <c r="AC136" s="66">
        <f t="shared" si="30"/>
        <v>43</v>
      </c>
      <c r="AD136" s="31">
        <f>IF($D136="m",VLOOKUP(AC136,AgeStdHMS!$A:$L,7,FALSE),VLOOKUP(AC136,'AgeStdHMS W'!$A:$L,7,FALSE))</f>
        <v>1.9699074074074074E-2</v>
      </c>
    </row>
    <row r="137" spans="1:30" x14ac:dyDescent="0.2">
      <c r="A137" s="60" t="s">
        <v>527</v>
      </c>
      <c r="B137" s="60" t="s">
        <v>526</v>
      </c>
      <c r="C137" s="60" t="str">
        <f t="shared" si="32"/>
        <v>Elizabeth Jordan</v>
      </c>
      <c r="D137" s="70" t="s">
        <v>874</v>
      </c>
      <c r="E137" s="63">
        <v>21204</v>
      </c>
      <c r="F137" s="60" t="s">
        <v>525</v>
      </c>
      <c r="G137" s="66">
        <f t="shared" si="22"/>
        <v>58</v>
      </c>
      <c r="H137" s="31">
        <f>IF(D137="m",VLOOKUP(G137,AgeStdHMS!$A:$L,10,FALSE),VLOOKUP(G137,'AgeStdHMS W'!A:L,10,FALSE))</f>
        <v>4.3090277777777776E-2</v>
      </c>
      <c r="I137" s="66">
        <f t="shared" si="31"/>
        <v>58</v>
      </c>
      <c r="J137" s="31">
        <f>IF($D137="m",VLOOKUP(I137,AgeStdHMS!$A:$L,12,FALSE),VLOOKUP(I137,'AgeStdHMS W'!$A:$L,12,FALSE))</f>
        <v>5.693287037037037E-2</v>
      </c>
      <c r="K137" s="66">
        <f t="shared" si="24"/>
        <v>58</v>
      </c>
      <c r="L137" s="31">
        <f>IF($D137="m",VLOOKUP(K137,AgeStdHMS!$A:$L,12,FALSE),VLOOKUP(K137,'AgeStdHMS W'!$A:$L,12,FALSE))</f>
        <v>5.693287037037037E-2</v>
      </c>
      <c r="M137" s="66">
        <f t="shared" si="25"/>
        <v>58</v>
      </c>
      <c r="N137" s="31">
        <f>IF($D137="m",VLOOKUP(M137,AgeStdHMS!$A:$L,2,FALSE),VLOOKUP(M137,'AgeStdHMS W'!$A:$L,2,FALSE))</f>
        <v>1.2569444444444444E-2</v>
      </c>
      <c r="O137" s="66">
        <f t="shared" si="26"/>
        <v>58</v>
      </c>
      <c r="P137" s="31">
        <f>IF($D137="m",VLOOKUP(O137,AgeStdHMS!$A:$L,7,FALSE),VLOOKUP(O137,'AgeStdHMS W'!$A:$L,7,FALSE))</f>
        <v>2.6296296296296297E-2</v>
      </c>
      <c r="Q137" s="66">
        <f t="shared" si="26"/>
        <v>58</v>
      </c>
      <c r="R137" s="31">
        <f>IF($D137="m",VLOOKUP(Q137,AgeStdHMS!$A:$L,7,FALSE),VLOOKUP(Q137,'AgeStdHMS W'!$A:$L,7,FALSE))</f>
        <v>2.6296296296296297E-2</v>
      </c>
      <c r="S137" s="66">
        <f t="shared" si="26"/>
        <v>58</v>
      </c>
      <c r="T137" s="31">
        <f>IF($D137="m",VLOOKUP(S137,AgeStdHMS!$A:$L,7,FALSE),VLOOKUP(S137,'AgeStdHMS W'!$A:$L,7,FALSE))</f>
        <v>2.6296296296296297E-2</v>
      </c>
      <c r="U137" s="66">
        <f t="shared" si="26"/>
        <v>58</v>
      </c>
      <c r="V137" s="31">
        <f>IF($D137="m",VLOOKUP(U137,AgeStdHMS!$A:$L,7,FALSE),VLOOKUP(U137,'AgeStdHMS W'!$A:$L,7,FALSE))</f>
        <v>2.6296296296296297E-2</v>
      </c>
      <c r="W137" s="66">
        <f t="shared" si="27"/>
        <v>58</v>
      </c>
      <c r="X137" s="31">
        <f>IF($D137="m",VLOOKUP(W137,AgeStdHMS!$A:$L,7,FALSE),VLOOKUP(W137,'AgeStdHMS W'!$A:$L,7,FALSE))</f>
        <v>2.6296296296296297E-2</v>
      </c>
      <c r="Y137" s="66">
        <f t="shared" si="28"/>
        <v>58</v>
      </c>
      <c r="Z137" s="31">
        <f>IF($D137="m",VLOOKUP(Y137,AgeStdHMS!$A:$L,7,FALSE),VLOOKUP(Y137,'AgeStdHMS W'!$A:$L,7,FALSE))</f>
        <v>2.6296296296296297E-2</v>
      </c>
      <c r="AA137" s="66">
        <f t="shared" si="29"/>
        <v>58</v>
      </c>
      <c r="AB137" s="31">
        <f>IF($D137="m",VLOOKUP(AA137,AgeStdHMS!$A:$L,7,FALSE),VLOOKUP(AA137,'AgeStdHMS W'!$A:$L,7,FALSE))</f>
        <v>2.6296296296296297E-2</v>
      </c>
      <c r="AC137" s="66">
        <f t="shared" si="30"/>
        <v>58</v>
      </c>
      <c r="AD137" s="31">
        <f>IF($D137="m",VLOOKUP(AC137,AgeStdHMS!$A:$L,7,FALSE),VLOOKUP(AC137,'AgeStdHMS W'!$A:$L,7,FALSE))</f>
        <v>2.6296296296296297E-2</v>
      </c>
    </row>
    <row r="138" spans="1:30" x14ac:dyDescent="0.2">
      <c r="A138" s="60" t="s">
        <v>524</v>
      </c>
      <c r="B138" s="60" t="s">
        <v>523</v>
      </c>
      <c r="C138" s="60" t="str">
        <f t="shared" si="32"/>
        <v>Bruce Judge</v>
      </c>
      <c r="D138" s="70" t="s">
        <v>873</v>
      </c>
      <c r="E138" s="63">
        <v>26080</v>
      </c>
      <c r="F138" s="60" t="s">
        <v>522</v>
      </c>
      <c r="G138" s="66">
        <f t="shared" si="22"/>
        <v>44</v>
      </c>
      <c r="H138" s="31">
        <f>IF(D138="m",VLOOKUP(G138,AgeStdHMS!$A:$L,10,FALSE),VLOOKUP(G138,'AgeStdHMS W'!A:L,10,FALSE))</f>
        <v>3.2523148148148148E-2</v>
      </c>
      <c r="I138" s="66">
        <f t="shared" si="31"/>
        <v>44</v>
      </c>
      <c r="J138" s="31">
        <f>IF($D138="m",VLOOKUP(I138,AgeStdHMS!$A:$L,12,FALSE),VLOOKUP(I138,'AgeStdHMS W'!$A:$L,12,FALSE))</f>
        <v>4.3009259259259261E-2</v>
      </c>
      <c r="K138" s="66">
        <f t="shared" si="24"/>
        <v>44</v>
      </c>
      <c r="L138" s="31">
        <f>IF($D138="m",VLOOKUP(K138,AgeStdHMS!$A:$L,12,FALSE),VLOOKUP(K138,'AgeStdHMS W'!$A:$L,12,FALSE))</f>
        <v>4.3009259259259261E-2</v>
      </c>
      <c r="M138" s="66">
        <f t="shared" si="25"/>
        <v>44</v>
      </c>
      <c r="N138" s="31">
        <f>IF($D138="m",VLOOKUP(M138,AgeStdHMS!$A:$L,2,FALSE),VLOOKUP(M138,'AgeStdHMS W'!$A:$L,2,FALSE))</f>
        <v>9.7916666666666673E-3</v>
      </c>
      <c r="O138" s="66">
        <f t="shared" si="26"/>
        <v>44</v>
      </c>
      <c r="P138" s="31">
        <f>IF($D138="m",VLOOKUP(O138,AgeStdHMS!$A:$L,7,FALSE),VLOOKUP(O138,'AgeStdHMS W'!$A:$L,7,FALSE))</f>
        <v>1.9861111111111111E-2</v>
      </c>
      <c r="Q138" s="66">
        <f t="shared" si="26"/>
        <v>45</v>
      </c>
      <c r="R138" s="31">
        <f>IF($D138="m",VLOOKUP(Q138,AgeStdHMS!$A:$L,7,FALSE),VLOOKUP(Q138,'AgeStdHMS W'!$A:$L,7,FALSE))</f>
        <v>2.0023148148148148E-2</v>
      </c>
      <c r="S138" s="66">
        <f t="shared" si="26"/>
        <v>45</v>
      </c>
      <c r="T138" s="31">
        <f>IF($D138="m",VLOOKUP(S138,AgeStdHMS!$A:$L,7,FALSE),VLOOKUP(S138,'AgeStdHMS W'!$A:$L,7,FALSE))</f>
        <v>2.0023148148148148E-2</v>
      </c>
      <c r="U138" s="66">
        <f t="shared" si="26"/>
        <v>45</v>
      </c>
      <c r="V138" s="31">
        <f>IF($D138="m",VLOOKUP(U138,AgeStdHMS!$A:$L,7,FALSE),VLOOKUP(U138,'AgeStdHMS W'!$A:$L,7,FALSE))</f>
        <v>2.0023148148148148E-2</v>
      </c>
      <c r="W138" s="66">
        <f t="shared" si="27"/>
        <v>44</v>
      </c>
      <c r="X138" s="31">
        <f>IF($D138="m",VLOOKUP(W138,AgeStdHMS!$A:$L,7,FALSE),VLOOKUP(W138,'AgeStdHMS W'!$A:$L,7,FALSE))</f>
        <v>1.9861111111111111E-2</v>
      </c>
      <c r="Y138" s="66">
        <f t="shared" si="28"/>
        <v>44</v>
      </c>
      <c r="Z138" s="31">
        <f>IF($D138="m",VLOOKUP(Y138,AgeStdHMS!$A:$L,7,FALSE),VLOOKUP(Y138,'AgeStdHMS W'!$A:$L,7,FALSE))</f>
        <v>1.9861111111111111E-2</v>
      </c>
      <c r="AA138" s="66">
        <f t="shared" si="29"/>
        <v>44</v>
      </c>
      <c r="AB138" s="31">
        <f>IF($D138="m",VLOOKUP(AA138,AgeStdHMS!$A:$L,7,FALSE),VLOOKUP(AA138,'AgeStdHMS W'!$A:$L,7,FALSE))</f>
        <v>1.9861111111111111E-2</v>
      </c>
      <c r="AC138" s="66">
        <f t="shared" si="30"/>
        <v>44</v>
      </c>
      <c r="AD138" s="31">
        <f>IF($D138="m",VLOOKUP(AC138,AgeStdHMS!$A:$L,7,FALSE),VLOOKUP(AC138,'AgeStdHMS W'!$A:$L,7,FALSE))</f>
        <v>1.9861111111111111E-2</v>
      </c>
    </row>
    <row r="139" spans="1:30" x14ac:dyDescent="0.2">
      <c r="A139" s="60" t="s">
        <v>368</v>
      </c>
      <c r="B139" s="60" t="s">
        <v>521</v>
      </c>
      <c r="C139" s="60" t="str">
        <f t="shared" si="32"/>
        <v>Jenny Junior</v>
      </c>
      <c r="D139" s="70" t="s">
        <v>874</v>
      </c>
      <c r="E139" s="63">
        <v>22089</v>
      </c>
      <c r="F139" s="60" t="s">
        <v>520</v>
      </c>
      <c r="G139" s="66">
        <f t="shared" si="22"/>
        <v>55</v>
      </c>
      <c r="H139" s="31">
        <f>IF(D139="m",VLOOKUP(G139,AgeStdHMS!$A:$L,10,FALSE),VLOOKUP(G139,'AgeStdHMS W'!A:L,10,FALSE))</f>
        <v>4.144675925925926E-2</v>
      </c>
      <c r="I139" s="66">
        <f t="shared" si="31"/>
        <v>55</v>
      </c>
      <c r="J139" s="31">
        <f>IF($D139="m",VLOOKUP(I139,AgeStdHMS!$A:$L,12,FALSE),VLOOKUP(I139,'AgeStdHMS W'!$A:$L,12,FALSE))</f>
        <v>5.4756944444444441E-2</v>
      </c>
      <c r="K139" s="66">
        <f t="shared" si="24"/>
        <v>55</v>
      </c>
      <c r="L139" s="31">
        <f>IF($D139="m",VLOOKUP(K139,AgeStdHMS!$A:$L,12,FALSE),VLOOKUP(K139,'AgeStdHMS W'!$A:$L,12,FALSE))</f>
        <v>5.4756944444444441E-2</v>
      </c>
      <c r="M139" s="66">
        <f t="shared" si="25"/>
        <v>55</v>
      </c>
      <c r="N139" s="31">
        <f>IF($D139="m",VLOOKUP(M139,AgeStdHMS!$A:$L,2,FALSE),VLOOKUP(M139,'AgeStdHMS W'!$A:$L,2,FALSE))</f>
        <v>1.2129629629629629E-2</v>
      </c>
      <c r="O139" s="66">
        <f t="shared" si="26"/>
        <v>55</v>
      </c>
      <c r="P139" s="31">
        <f>IF($D139="m",VLOOKUP(O139,AgeStdHMS!$A:$L,7,FALSE),VLOOKUP(O139,'AgeStdHMS W'!$A:$L,7,FALSE))</f>
        <v>2.5300925925925925E-2</v>
      </c>
      <c r="Q139" s="66">
        <f t="shared" si="26"/>
        <v>55</v>
      </c>
      <c r="R139" s="31">
        <f>IF($D139="m",VLOOKUP(Q139,AgeStdHMS!$A:$L,7,FALSE),VLOOKUP(Q139,'AgeStdHMS W'!$A:$L,7,FALSE))</f>
        <v>2.5300925925925925E-2</v>
      </c>
      <c r="S139" s="66">
        <f t="shared" si="26"/>
        <v>56</v>
      </c>
      <c r="T139" s="31">
        <f>IF($D139="m",VLOOKUP(S139,AgeStdHMS!$A:$L,7,FALSE),VLOOKUP(S139,'AgeStdHMS W'!$A:$L,7,FALSE))</f>
        <v>2.5624999999999998E-2</v>
      </c>
      <c r="U139" s="66">
        <f t="shared" si="26"/>
        <v>56</v>
      </c>
      <c r="V139" s="31">
        <f>IF($D139="m",VLOOKUP(U139,AgeStdHMS!$A:$L,7,FALSE),VLOOKUP(U139,'AgeStdHMS W'!$A:$L,7,FALSE))</f>
        <v>2.5624999999999998E-2</v>
      </c>
      <c r="W139" s="66">
        <f t="shared" si="27"/>
        <v>55</v>
      </c>
      <c r="X139" s="31">
        <f>IF($D139="m",VLOOKUP(W139,AgeStdHMS!$A:$L,7,FALSE),VLOOKUP(W139,'AgeStdHMS W'!$A:$L,7,FALSE))</f>
        <v>2.5300925925925925E-2</v>
      </c>
      <c r="Y139" s="66">
        <f t="shared" si="28"/>
        <v>55</v>
      </c>
      <c r="Z139" s="31">
        <f>IF($D139="m",VLOOKUP(Y139,AgeStdHMS!$A:$L,7,FALSE),VLOOKUP(Y139,'AgeStdHMS W'!$A:$L,7,FALSE))</f>
        <v>2.5300925925925925E-2</v>
      </c>
      <c r="AA139" s="66">
        <f t="shared" si="29"/>
        <v>55</v>
      </c>
      <c r="AB139" s="31">
        <f>IF($D139="m",VLOOKUP(AA139,AgeStdHMS!$A:$L,7,FALSE),VLOOKUP(AA139,'AgeStdHMS W'!$A:$L,7,FALSE))</f>
        <v>2.5300925925925925E-2</v>
      </c>
      <c r="AC139" s="66">
        <f t="shared" si="30"/>
        <v>55</v>
      </c>
      <c r="AD139" s="31">
        <f>IF($D139="m",VLOOKUP(AC139,AgeStdHMS!$A:$L,7,FALSE),VLOOKUP(AC139,'AgeStdHMS W'!$A:$L,7,FALSE))</f>
        <v>2.5300925925925925E-2</v>
      </c>
    </row>
    <row r="140" spans="1:30" x14ac:dyDescent="0.2">
      <c r="A140" s="60" t="s">
        <v>519</v>
      </c>
      <c r="B140" s="60" t="s">
        <v>518</v>
      </c>
      <c r="C140" s="60" t="str">
        <f t="shared" si="32"/>
        <v>Rue Kandi</v>
      </c>
      <c r="D140" s="70" t="s">
        <v>874</v>
      </c>
      <c r="E140" s="63">
        <v>31296</v>
      </c>
      <c r="F140" s="60" t="s">
        <v>517</v>
      </c>
      <c r="G140" s="66">
        <f t="shared" si="22"/>
        <v>30</v>
      </c>
      <c r="H140" s="31">
        <f>IF(D140="m",VLOOKUP(G140,AgeStdHMS!$A:$L,10,FALSE),VLOOKUP(G140,'AgeStdHMS W'!A:L,10,FALSE))</f>
        <v>3.4282407407407407E-2</v>
      </c>
      <c r="I140" s="66">
        <f t="shared" si="31"/>
        <v>30</v>
      </c>
      <c r="J140" s="31">
        <f>IF($D140="m",VLOOKUP(I140,AgeStdHMS!$A:$L,12,FALSE),VLOOKUP(I140,'AgeStdHMS W'!$A:$L,12,FALSE))</f>
        <v>4.5289351851851851E-2</v>
      </c>
      <c r="K140" s="66">
        <f t="shared" si="24"/>
        <v>30</v>
      </c>
      <c r="L140" s="31">
        <f>IF($D140="m",VLOOKUP(K140,AgeStdHMS!$A:$L,12,FALSE),VLOOKUP(K140,'AgeStdHMS W'!$A:$L,12,FALSE))</f>
        <v>4.5289351851851851E-2</v>
      </c>
      <c r="M140" s="66">
        <f t="shared" si="25"/>
        <v>30</v>
      </c>
      <c r="N140" s="31">
        <f>IF($D140="m",VLOOKUP(M140,AgeStdHMS!$A:$L,2,FALSE),VLOOKUP(M140,'AgeStdHMS W'!$A:$L,2,FALSE))</f>
        <v>1.0254629629629629E-2</v>
      </c>
      <c r="O140" s="66">
        <f t="shared" si="26"/>
        <v>30</v>
      </c>
      <c r="P140" s="31">
        <f>IF($D140="m",VLOOKUP(O140,AgeStdHMS!$A:$L,7,FALSE),VLOOKUP(O140,'AgeStdHMS W'!$A:$L,7,FALSE))</f>
        <v>2.1064814814814814E-2</v>
      </c>
      <c r="Q140" s="66">
        <f t="shared" si="26"/>
        <v>30</v>
      </c>
      <c r="R140" s="31">
        <f>IF($D140="m",VLOOKUP(Q140,AgeStdHMS!$A:$L,7,FALSE),VLOOKUP(Q140,'AgeStdHMS W'!$A:$L,7,FALSE))</f>
        <v>2.1064814814814814E-2</v>
      </c>
      <c r="S140" s="66">
        <f t="shared" si="26"/>
        <v>30</v>
      </c>
      <c r="T140" s="31">
        <f>IF($D140="m",VLOOKUP(S140,AgeStdHMS!$A:$L,7,FALSE),VLOOKUP(S140,'AgeStdHMS W'!$A:$L,7,FALSE))</f>
        <v>2.1064814814814814E-2</v>
      </c>
      <c r="U140" s="66">
        <f t="shared" si="26"/>
        <v>30</v>
      </c>
      <c r="V140" s="31">
        <f>IF($D140="m",VLOOKUP(U140,AgeStdHMS!$A:$L,7,FALSE),VLOOKUP(U140,'AgeStdHMS W'!$A:$L,7,FALSE))</f>
        <v>2.1064814814814814E-2</v>
      </c>
      <c r="W140" s="66">
        <f t="shared" si="27"/>
        <v>30</v>
      </c>
      <c r="X140" s="31">
        <f>IF($D140="m",VLOOKUP(W140,AgeStdHMS!$A:$L,7,FALSE),VLOOKUP(W140,'AgeStdHMS W'!$A:$L,7,FALSE))</f>
        <v>2.1064814814814814E-2</v>
      </c>
      <c r="Y140" s="66">
        <f t="shared" si="28"/>
        <v>30</v>
      </c>
      <c r="Z140" s="31">
        <f>IF($D140="m",VLOOKUP(Y140,AgeStdHMS!$A:$L,7,FALSE),VLOOKUP(Y140,'AgeStdHMS W'!$A:$L,7,FALSE))</f>
        <v>2.1064814814814814E-2</v>
      </c>
      <c r="AA140" s="66">
        <f t="shared" si="29"/>
        <v>30</v>
      </c>
      <c r="AB140" s="31">
        <f>IF($D140="m",VLOOKUP(AA140,AgeStdHMS!$A:$L,7,FALSE),VLOOKUP(AA140,'AgeStdHMS W'!$A:$L,7,FALSE))</f>
        <v>2.1064814814814814E-2</v>
      </c>
      <c r="AC140" s="66">
        <f t="shared" si="30"/>
        <v>30</v>
      </c>
      <c r="AD140" s="31">
        <f>IF($D140="m",VLOOKUP(AC140,AgeStdHMS!$A:$L,7,FALSE),VLOOKUP(AC140,'AgeStdHMS W'!$A:$L,7,FALSE))</f>
        <v>2.1064814814814814E-2</v>
      </c>
    </row>
    <row r="141" spans="1:30" x14ac:dyDescent="0.2">
      <c r="A141" s="60" t="s">
        <v>487</v>
      </c>
      <c r="B141" s="60" t="s">
        <v>516</v>
      </c>
      <c r="C141" s="60" t="str">
        <f t="shared" si="32"/>
        <v>Martin Kaye</v>
      </c>
      <c r="D141" s="70" t="s">
        <v>873</v>
      </c>
      <c r="E141" s="63">
        <v>17484</v>
      </c>
      <c r="F141" s="60" t="s">
        <v>515</v>
      </c>
      <c r="G141" s="66">
        <f t="shared" si="22"/>
        <v>68</v>
      </c>
      <c r="H141" s="31">
        <f>IF(D141="m",VLOOKUP(G141,AgeStdHMS!$A:$L,10,FALSE),VLOOKUP(G141,'AgeStdHMS W'!A:L,10,FALSE))</f>
        <v>4.0439814814814817E-2</v>
      </c>
      <c r="I141" s="66">
        <f t="shared" si="31"/>
        <v>68</v>
      </c>
      <c r="J141" s="31">
        <f>IF($D141="m",VLOOKUP(I141,AgeStdHMS!$A:$L,12,FALSE),VLOOKUP(I141,'AgeStdHMS W'!$A:$L,12,FALSE))</f>
        <v>5.3622685185185183E-2</v>
      </c>
      <c r="K141" s="66">
        <f t="shared" si="24"/>
        <v>68</v>
      </c>
      <c r="L141" s="31">
        <f>IF($D141="m",VLOOKUP(K141,AgeStdHMS!$A:$L,12,FALSE),VLOOKUP(K141,'AgeStdHMS W'!$A:$L,12,FALSE))</f>
        <v>5.3622685185185183E-2</v>
      </c>
      <c r="M141" s="66">
        <f t="shared" si="25"/>
        <v>68</v>
      </c>
      <c r="N141" s="31">
        <f>IF($D141="m",VLOOKUP(M141,AgeStdHMS!$A:$L,2,FALSE),VLOOKUP(M141,'AgeStdHMS W'!$A:$L,2,FALSE))</f>
        <v>1.1875E-2</v>
      </c>
      <c r="O141" s="66">
        <f t="shared" si="26"/>
        <v>68</v>
      </c>
      <c r="P141" s="31">
        <f>IF($D141="m",VLOOKUP(O141,AgeStdHMS!$A:$L,7,FALSE),VLOOKUP(O141,'AgeStdHMS W'!$A:$L,7,FALSE))</f>
        <v>2.4583333333333332E-2</v>
      </c>
      <c r="Q141" s="66">
        <f t="shared" si="26"/>
        <v>68</v>
      </c>
      <c r="R141" s="31">
        <f>IF($D141="m",VLOOKUP(Q141,AgeStdHMS!$A:$L,7,FALSE),VLOOKUP(Q141,'AgeStdHMS W'!$A:$L,7,FALSE))</f>
        <v>2.4583333333333332E-2</v>
      </c>
      <c r="S141" s="66">
        <f t="shared" si="26"/>
        <v>68</v>
      </c>
      <c r="T141" s="31">
        <f>IF($D141="m",VLOOKUP(S141,AgeStdHMS!$A:$L,7,FALSE),VLOOKUP(S141,'AgeStdHMS W'!$A:$L,7,FALSE))</f>
        <v>2.4583333333333332E-2</v>
      </c>
      <c r="U141" s="66">
        <f t="shared" si="26"/>
        <v>68</v>
      </c>
      <c r="V141" s="31">
        <f>IF($D141="m",VLOOKUP(U141,AgeStdHMS!$A:$L,7,FALSE),VLOOKUP(U141,'AgeStdHMS W'!$A:$L,7,FALSE))</f>
        <v>2.4583333333333332E-2</v>
      </c>
      <c r="W141" s="66">
        <f t="shared" si="27"/>
        <v>68</v>
      </c>
      <c r="X141" s="31">
        <f>IF($D141="m",VLOOKUP(W141,AgeStdHMS!$A:$L,7,FALSE),VLOOKUP(W141,'AgeStdHMS W'!$A:$L,7,FALSE))</f>
        <v>2.4583333333333332E-2</v>
      </c>
      <c r="Y141" s="66">
        <f t="shared" si="28"/>
        <v>68</v>
      </c>
      <c r="Z141" s="31">
        <f>IF($D141="m",VLOOKUP(Y141,AgeStdHMS!$A:$L,7,FALSE),VLOOKUP(Y141,'AgeStdHMS W'!$A:$L,7,FALSE))</f>
        <v>2.4583333333333332E-2</v>
      </c>
      <c r="AA141" s="66">
        <f t="shared" si="29"/>
        <v>68</v>
      </c>
      <c r="AB141" s="31">
        <f>IF($D141="m",VLOOKUP(AA141,AgeStdHMS!$A:$L,7,FALSE),VLOOKUP(AA141,'AgeStdHMS W'!$A:$L,7,FALSE))</f>
        <v>2.4583333333333332E-2</v>
      </c>
      <c r="AC141" s="66">
        <f t="shared" si="30"/>
        <v>68</v>
      </c>
      <c r="AD141" s="31">
        <f>IF($D141="m",VLOOKUP(AC141,AgeStdHMS!$A:$L,7,FALSE),VLOOKUP(AC141,'AgeStdHMS W'!$A:$L,7,FALSE))</f>
        <v>2.4583333333333332E-2</v>
      </c>
    </row>
    <row r="142" spans="1:30" x14ac:dyDescent="0.2">
      <c r="A142" s="61"/>
      <c r="B142" s="60" t="s">
        <v>514</v>
      </c>
      <c r="C142" s="60" t="str">
        <f t="shared" si="32"/>
        <v xml:space="preserve"> Kean</v>
      </c>
      <c r="D142" s="60"/>
      <c r="E142" s="63">
        <v>25747</v>
      </c>
      <c r="F142" s="60" t="s">
        <v>513</v>
      </c>
      <c r="G142" s="66">
        <f t="shared" si="22"/>
        <v>45</v>
      </c>
      <c r="H142" s="31">
        <f>IF(D142="m",VLOOKUP(G142,AgeStdHMS!$A:$L,10,FALSE),VLOOKUP(G142,'AgeStdHMS W'!A:L,10,FALSE))</f>
        <v>3.6874999999999998E-2</v>
      </c>
      <c r="I142" s="66">
        <f t="shared" si="31"/>
        <v>45</v>
      </c>
      <c r="J142" s="31">
        <f>IF($D142="m",VLOOKUP(I142,AgeStdHMS!$A:$L,12,FALSE),VLOOKUP(I142,'AgeStdHMS W'!$A:$L,12,FALSE))</f>
        <v>4.8726851851851855E-2</v>
      </c>
      <c r="K142" s="66">
        <f t="shared" si="24"/>
        <v>45</v>
      </c>
      <c r="L142" s="31">
        <f>IF($D142="m",VLOOKUP(K142,AgeStdHMS!$A:$L,12,FALSE),VLOOKUP(K142,'AgeStdHMS W'!$A:$L,12,FALSE))</f>
        <v>4.8726851851851855E-2</v>
      </c>
      <c r="M142" s="66">
        <f t="shared" si="25"/>
        <v>45</v>
      </c>
      <c r="N142" s="31">
        <f>IF($D142="m",VLOOKUP(M142,AgeStdHMS!$A:$L,2,FALSE),VLOOKUP(M142,'AgeStdHMS W'!$A:$L,2,FALSE))</f>
        <v>1.0914351851851852E-2</v>
      </c>
      <c r="O142" s="66">
        <f t="shared" si="26"/>
        <v>45</v>
      </c>
      <c r="P142" s="31">
        <f>IF($D142="m",VLOOKUP(O142,AgeStdHMS!$A:$L,7,FALSE),VLOOKUP(O142,'AgeStdHMS W'!$A:$L,7,FALSE))</f>
        <v>2.2534722222222223E-2</v>
      </c>
      <c r="Q142" s="66">
        <f t="shared" si="26"/>
        <v>45</v>
      </c>
      <c r="R142" s="31">
        <f>IF($D142="m",VLOOKUP(Q142,AgeStdHMS!$A:$L,7,FALSE),VLOOKUP(Q142,'AgeStdHMS W'!$A:$L,7,FALSE))</f>
        <v>2.2534722222222223E-2</v>
      </c>
      <c r="S142" s="66">
        <f t="shared" si="26"/>
        <v>46</v>
      </c>
      <c r="T142" s="31">
        <f>IF($D142="m",VLOOKUP(S142,AgeStdHMS!$A:$L,7,FALSE),VLOOKUP(S142,'AgeStdHMS W'!$A:$L,7,FALSE))</f>
        <v>2.2754629629629628E-2</v>
      </c>
      <c r="U142" s="66">
        <f t="shared" si="26"/>
        <v>46</v>
      </c>
      <c r="V142" s="31">
        <f>IF($D142="m",VLOOKUP(U142,AgeStdHMS!$A:$L,7,FALSE),VLOOKUP(U142,'AgeStdHMS W'!$A:$L,7,FALSE))</f>
        <v>2.2754629629629628E-2</v>
      </c>
      <c r="W142" s="66">
        <f t="shared" si="27"/>
        <v>45</v>
      </c>
      <c r="X142" s="31">
        <f>IF($D142="m",VLOOKUP(W142,AgeStdHMS!$A:$L,7,FALSE),VLOOKUP(W142,'AgeStdHMS W'!$A:$L,7,FALSE))</f>
        <v>2.2534722222222223E-2</v>
      </c>
      <c r="Y142" s="66">
        <f t="shared" si="28"/>
        <v>45</v>
      </c>
      <c r="Z142" s="31">
        <f>IF($D142="m",VLOOKUP(Y142,AgeStdHMS!$A:$L,7,FALSE),VLOOKUP(Y142,'AgeStdHMS W'!$A:$L,7,FALSE))</f>
        <v>2.2534722222222223E-2</v>
      </c>
      <c r="AA142" s="66">
        <f t="shared" si="29"/>
        <v>45</v>
      </c>
      <c r="AB142" s="31">
        <f>IF($D142="m",VLOOKUP(AA142,AgeStdHMS!$A:$L,7,FALSE),VLOOKUP(AA142,'AgeStdHMS W'!$A:$L,7,FALSE))</f>
        <v>2.2534722222222223E-2</v>
      </c>
      <c r="AC142" s="66">
        <f t="shared" si="30"/>
        <v>45</v>
      </c>
      <c r="AD142" s="31">
        <f>IF($D142="m",VLOOKUP(AC142,AgeStdHMS!$A:$L,7,FALSE),VLOOKUP(AC142,'AgeStdHMS W'!$A:$L,7,FALSE))</f>
        <v>2.2534722222222223E-2</v>
      </c>
    </row>
    <row r="143" spans="1:30" x14ac:dyDescent="0.2">
      <c r="A143" s="60" t="s">
        <v>512</v>
      </c>
      <c r="B143" s="60" t="s">
        <v>511</v>
      </c>
      <c r="C143" s="60" t="str">
        <f t="shared" si="32"/>
        <v>Mary Kearns</v>
      </c>
      <c r="D143" s="70" t="s">
        <v>874</v>
      </c>
      <c r="E143" s="63">
        <v>22160</v>
      </c>
      <c r="F143" s="60" t="s">
        <v>510</v>
      </c>
      <c r="G143" s="66">
        <f t="shared" si="22"/>
        <v>55</v>
      </c>
      <c r="H143" s="31">
        <f>IF(D143="m",VLOOKUP(G143,AgeStdHMS!$A:$L,10,FALSE),VLOOKUP(G143,'AgeStdHMS W'!A:L,10,FALSE))</f>
        <v>4.144675925925926E-2</v>
      </c>
      <c r="I143" s="66">
        <f t="shared" si="31"/>
        <v>55</v>
      </c>
      <c r="J143" s="31">
        <f>IF($D143="m",VLOOKUP(I143,AgeStdHMS!$A:$L,12,FALSE),VLOOKUP(I143,'AgeStdHMS W'!$A:$L,12,FALSE))</f>
        <v>5.4756944444444441E-2</v>
      </c>
      <c r="K143" s="66">
        <f t="shared" si="24"/>
        <v>55</v>
      </c>
      <c r="L143" s="31">
        <f>IF($D143="m",VLOOKUP(K143,AgeStdHMS!$A:$L,12,FALSE),VLOOKUP(K143,'AgeStdHMS W'!$A:$L,12,FALSE))</f>
        <v>5.4756944444444441E-2</v>
      </c>
      <c r="M143" s="66">
        <f t="shared" si="25"/>
        <v>55</v>
      </c>
      <c r="N143" s="31">
        <f>IF($D143="m",VLOOKUP(M143,AgeStdHMS!$A:$L,2,FALSE),VLOOKUP(M143,'AgeStdHMS W'!$A:$L,2,FALSE))</f>
        <v>1.2129629629629629E-2</v>
      </c>
      <c r="O143" s="66">
        <f t="shared" si="26"/>
        <v>55</v>
      </c>
      <c r="P143" s="31">
        <f>IF($D143="m",VLOOKUP(O143,AgeStdHMS!$A:$L,7,FALSE),VLOOKUP(O143,'AgeStdHMS W'!$A:$L,7,FALSE))</f>
        <v>2.5300925925925925E-2</v>
      </c>
      <c r="Q143" s="66">
        <f t="shared" si="26"/>
        <v>55</v>
      </c>
      <c r="R143" s="31">
        <f>IF($D143="m",VLOOKUP(Q143,AgeStdHMS!$A:$L,7,FALSE),VLOOKUP(Q143,'AgeStdHMS W'!$A:$L,7,FALSE))</f>
        <v>2.5300925925925925E-2</v>
      </c>
      <c r="S143" s="66">
        <f t="shared" si="26"/>
        <v>55</v>
      </c>
      <c r="T143" s="31">
        <f>IF($D143="m",VLOOKUP(S143,AgeStdHMS!$A:$L,7,FALSE),VLOOKUP(S143,'AgeStdHMS W'!$A:$L,7,FALSE))</f>
        <v>2.5300925925925925E-2</v>
      </c>
      <c r="U143" s="66">
        <f t="shared" si="26"/>
        <v>55</v>
      </c>
      <c r="V143" s="31">
        <f>IF($D143="m",VLOOKUP(U143,AgeStdHMS!$A:$L,7,FALSE),VLOOKUP(U143,'AgeStdHMS W'!$A:$L,7,FALSE))</f>
        <v>2.5300925925925925E-2</v>
      </c>
      <c r="W143" s="66">
        <f t="shared" si="27"/>
        <v>55</v>
      </c>
      <c r="X143" s="31">
        <f>IF($D143="m",VLOOKUP(W143,AgeStdHMS!$A:$L,7,FALSE),VLOOKUP(W143,'AgeStdHMS W'!$A:$L,7,FALSE))</f>
        <v>2.5300925925925925E-2</v>
      </c>
      <c r="Y143" s="66">
        <f t="shared" si="28"/>
        <v>55</v>
      </c>
      <c r="Z143" s="31">
        <f>IF($D143="m",VLOOKUP(Y143,AgeStdHMS!$A:$L,7,FALSE),VLOOKUP(Y143,'AgeStdHMS W'!$A:$L,7,FALSE))</f>
        <v>2.5300925925925925E-2</v>
      </c>
      <c r="AA143" s="66">
        <f t="shared" si="29"/>
        <v>55</v>
      </c>
      <c r="AB143" s="31">
        <f>IF($D143="m",VLOOKUP(AA143,AgeStdHMS!$A:$L,7,FALSE),VLOOKUP(AA143,'AgeStdHMS W'!$A:$L,7,FALSE))</f>
        <v>2.5300925925925925E-2</v>
      </c>
      <c r="AC143" s="66">
        <f t="shared" si="30"/>
        <v>55</v>
      </c>
      <c r="AD143" s="31">
        <f>IF($D143="m",VLOOKUP(AC143,AgeStdHMS!$A:$L,7,FALSE),VLOOKUP(AC143,'AgeStdHMS W'!$A:$L,7,FALSE))</f>
        <v>2.5300925925925925E-2</v>
      </c>
    </row>
    <row r="144" spans="1:30" x14ac:dyDescent="0.2">
      <c r="A144" s="60" t="s">
        <v>509</v>
      </c>
      <c r="B144" s="60" t="s">
        <v>508</v>
      </c>
      <c r="C144" s="60" t="str">
        <f t="shared" si="32"/>
        <v>Deborah Kirby</v>
      </c>
      <c r="D144" s="70" t="s">
        <v>874</v>
      </c>
      <c r="E144" s="63">
        <v>22467</v>
      </c>
      <c r="F144" s="60" t="s">
        <v>507</v>
      </c>
      <c r="G144" s="66">
        <f t="shared" si="22"/>
        <v>54</v>
      </c>
      <c r="H144" s="31">
        <f>IF(D144="m",VLOOKUP(G144,AgeStdHMS!$A:$L,10,FALSE),VLOOKUP(G144,'AgeStdHMS W'!A:L,10,FALSE))</f>
        <v>4.0925925925925928E-2</v>
      </c>
      <c r="I144" s="66">
        <f t="shared" si="31"/>
        <v>54</v>
      </c>
      <c r="J144" s="31">
        <f>IF($D144="m",VLOOKUP(I144,AgeStdHMS!$A:$L,12,FALSE),VLOOKUP(I144,'AgeStdHMS W'!$A:$L,12,FALSE))</f>
        <v>5.4074074074074073E-2</v>
      </c>
      <c r="K144" s="66">
        <f t="shared" si="24"/>
        <v>54</v>
      </c>
      <c r="L144" s="31">
        <f>IF($D144="m",VLOOKUP(K144,AgeStdHMS!$A:$L,12,FALSE),VLOOKUP(K144,'AgeStdHMS W'!$A:$L,12,FALSE))</f>
        <v>5.4074074074074073E-2</v>
      </c>
      <c r="M144" s="66">
        <f t="shared" si="25"/>
        <v>54</v>
      </c>
      <c r="N144" s="31">
        <f>IF($D144="m",VLOOKUP(M144,AgeStdHMS!$A:$L,2,FALSE),VLOOKUP(M144,'AgeStdHMS W'!$A:$L,2,FALSE))</f>
        <v>1.1990740740740741E-2</v>
      </c>
      <c r="O144" s="66">
        <f t="shared" si="26"/>
        <v>54</v>
      </c>
      <c r="P144" s="31">
        <f>IF($D144="m",VLOOKUP(O144,AgeStdHMS!$A:$L,7,FALSE),VLOOKUP(O144,'AgeStdHMS W'!$A:$L,7,FALSE))</f>
        <v>2.4988425925925924E-2</v>
      </c>
      <c r="Q144" s="66">
        <f t="shared" si="26"/>
        <v>54</v>
      </c>
      <c r="R144" s="31">
        <f>IF($D144="m",VLOOKUP(Q144,AgeStdHMS!$A:$L,7,FALSE),VLOOKUP(Q144,'AgeStdHMS W'!$A:$L,7,FALSE))</f>
        <v>2.4988425925925924E-2</v>
      </c>
      <c r="S144" s="66">
        <f t="shared" si="26"/>
        <v>55</v>
      </c>
      <c r="T144" s="31">
        <f>IF($D144="m",VLOOKUP(S144,AgeStdHMS!$A:$L,7,FALSE),VLOOKUP(S144,'AgeStdHMS W'!$A:$L,7,FALSE))</f>
        <v>2.5300925925925925E-2</v>
      </c>
      <c r="U144" s="66">
        <f t="shared" si="26"/>
        <v>55</v>
      </c>
      <c r="V144" s="31">
        <f>IF($D144="m",VLOOKUP(U144,AgeStdHMS!$A:$L,7,FALSE),VLOOKUP(U144,'AgeStdHMS W'!$A:$L,7,FALSE))</f>
        <v>2.5300925925925925E-2</v>
      </c>
      <c r="W144" s="66">
        <f t="shared" si="27"/>
        <v>54</v>
      </c>
      <c r="X144" s="31">
        <f>IF($D144="m",VLOOKUP(W144,AgeStdHMS!$A:$L,7,FALSE),VLOOKUP(W144,'AgeStdHMS W'!$A:$L,7,FALSE))</f>
        <v>2.4988425925925924E-2</v>
      </c>
      <c r="Y144" s="66">
        <f t="shared" si="28"/>
        <v>54</v>
      </c>
      <c r="Z144" s="31">
        <f>IF($D144="m",VLOOKUP(Y144,AgeStdHMS!$A:$L,7,FALSE),VLOOKUP(Y144,'AgeStdHMS W'!$A:$L,7,FALSE))</f>
        <v>2.4988425925925924E-2</v>
      </c>
      <c r="AA144" s="66">
        <f t="shared" si="29"/>
        <v>54</v>
      </c>
      <c r="AB144" s="31">
        <f>IF($D144="m",VLOOKUP(AA144,AgeStdHMS!$A:$L,7,FALSE),VLOOKUP(AA144,'AgeStdHMS W'!$A:$L,7,FALSE))</f>
        <v>2.4988425925925924E-2</v>
      </c>
      <c r="AC144" s="66">
        <f t="shared" si="30"/>
        <v>54</v>
      </c>
      <c r="AD144" s="31">
        <f>IF($D144="m",VLOOKUP(AC144,AgeStdHMS!$A:$L,7,FALSE),VLOOKUP(AC144,'AgeStdHMS W'!$A:$L,7,FALSE))</f>
        <v>2.4988425925925924E-2</v>
      </c>
    </row>
    <row r="145" spans="1:30" x14ac:dyDescent="0.2">
      <c r="A145" s="60" t="s">
        <v>506</v>
      </c>
      <c r="B145" s="60" t="s">
        <v>505</v>
      </c>
      <c r="C145" s="60" t="str">
        <f t="shared" si="32"/>
        <v>Roberta Lanaro</v>
      </c>
      <c r="D145" s="70" t="s">
        <v>874</v>
      </c>
      <c r="E145" s="63">
        <v>31861</v>
      </c>
      <c r="F145" s="60" t="s">
        <v>504</v>
      </c>
      <c r="G145" s="66">
        <f t="shared" si="22"/>
        <v>28</v>
      </c>
      <c r="H145" s="31">
        <f>IF(D145="m",VLOOKUP(G145,AgeStdHMS!$A:$L,10,FALSE),VLOOKUP(G145,'AgeStdHMS W'!A:L,10,FALSE))</f>
        <v>3.4270833333333334E-2</v>
      </c>
      <c r="I145" s="66">
        <f t="shared" si="31"/>
        <v>28</v>
      </c>
      <c r="J145" s="31">
        <f>IF($D145="m",VLOOKUP(I145,AgeStdHMS!$A:$L,12,FALSE),VLOOKUP(I145,'AgeStdHMS W'!$A:$L,12,FALSE))</f>
        <v>4.5277777777777778E-2</v>
      </c>
      <c r="K145" s="66">
        <f t="shared" si="24"/>
        <v>28</v>
      </c>
      <c r="L145" s="31">
        <f>IF($D145="m",VLOOKUP(K145,AgeStdHMS!$A:$L,12,FALSE),VLOOKUP(K145,'AgeStdHMS W'!$A:$L,12,FALSE))</f>
        <v>4.5277777777777778E-2</v>
      </c>
      <c r="M145" s="66">
        <f t="shared" si="25"/>
        <v>29</v>
      </c>
      <c r="N145" s="31">
        <f>IF($D145="m",VLOOKUP(M145,AgeStdHMS!$A:$L,2,FALSE),VLOOKUP(M145,'AgeStdHMS W'!$A:$L,2,FALSE))</f>
        <v>1.0254629629629629E-2</v>
      </c>
      <c r="O145" s="66">
        <f t="shared" si="26"/>
        <v>29</v>
      </c>
      <c r="P145" s="31">
        <f>IF($D145="m",VLOOKUP(O145,AgeStdHMS!$A:$L,7,FALSE),VLOOKUP(O145,'AgeStdHMS W'!$A:$L,7,FALSE))</f>
        <v>2.1064814814814814E-2</v>
      </c>
      <c r="Q145" s="66">
        <f t="shared" si="26"/>
        <v>29</v>
      </c>
      <c r="R145" s="31">
        <f>IF($D145="m",VLOOKUP(Q145,AgeStdHMS!$A:$L,7,FALSE),VLOOKUP(Q145,'AgeStdHMS W'!$A:$L,7,FALSE))</f>
        <v>2.1064814814814814E-2</v>
      </c>
      <c r="S145" s="66">
        <f t="shared" si="26"/>
        <v>29</v>
      </c>
      <c r="T145" s="31">
        <f>IF($D145="m",VLOOKUP(S145,AgeStdHMS!$A:$L,7,FALSE),VLOOKUP(S145,'AgeStdHMS W'!$A:$L,7,FALSE))</f>
        <v>2.1064814814814814E-2</v>
      </c>
      <c r="U145" s="66">
        <f t="shared" si="26"/>
        <v>29</v>
      </c>
      <c r="V145" s="31">
        <f>IF($D145="m",VLOOKUP(U145,AgeStdHMS!$A:$L,7,FALSE),VLOOKUP(U145,'AgeStdHMS W'!$A:$L,7,FALSE))</f>
        <v>2.1064814814814814E-2</v>
      </c>
      <c r="W145" s="66">
        <f t="shared" si="27"/>
        <v>29</v>
      </c>
      <c r="X145" s="31">
        <f>IF($D145="m",VLOOKUP(W145,AgeStdHMS!$A:$L,7,FALSE),VLOOKUP(W145,'AgeStdHMS W'!$A:$L,7,FALSE))</f>
        <v>2.1064814814814814E-2</v>
      </c>
      <c r="Y145" s="66">
        <f t="shared" si="28"/>
        <v>29</v>
      </c>
      <c r="Z145" s="31">
        <f>IF($D145="m",VLOOKUP(Y145,AgeStdHMS!$A:$L,7,FALSE),VLOOKUP(Y145,'AgeStdHMS W'!$A:$L,7,FALSE))</f>
        <v>2.1064814814814814E-2</v>
      </c>
      <c r="AA145" s="66">
        <f t="shared" si="29"/>
        <v>29</v>
      </c>
      <c r="AB145" s="31">
        <f>IF($D145="m",VLOOKUP(AA145,AgeStdHMS!$A:$L,7,FALSE),VLOOKUP(AA145,'AgeStdHMS W'!$A:$L,7,FALSE))</f>
        <v>2.1064814814814814E-2</v>
      </c>
      <c r="AC145" s="66">
        <f t="shared" si="30"/>
        <v>29</v>
      </c>
      <c r="AD145" s="31">
        <f>IF($D145="m",VLOOKUP(AC145,AgeStdHMS!$A:$L,7,FALSE),VLOOKUP(AC145,'AgeStdHMS W'!$A:$L,7,FALSE))</f>
        <v>2.1064814814814814E-2</v>
      </c>
    </row>
    <row r="146" spans="1:30" x14ac:dyDescent="0.2">
      <c r="A146" s="60" t="s">
        <v>488</v>
      </c>
      <c r="B146" s="60" t="s">
        <v>503</v>
      </c>
      <c r="C146" s="60" t="str">
        <f t="shared" si="32"/>
        <v>Shena Lancaster</v>
      </c>
      <c r="D146" s="70" t="s">
        <v>874</v>
      </c>
      <c r="E146" s="63">
        <v>20066</v>
      </c>
      <c r="F146" s="60" t="s">
        <v>502</v>
      </c>
      <c r="G146" s="66">
        <f t="shared" si="22"/>
        <v>61</v>
      </c>
      <c r="H146" s="31">
        <f>IF(D146="m",VLOOKUP(G146,AgeStdHMS!$A:$L,10,FALSE),VLOOKUP(G146,'AgeStdHMS W'!A:L,10,FALSE))</f>
        <v>4.4872685185185182E-2</v>
      </c>
      <c r="I146" s="66">
        <f t="shared" si="31"/>
        <v>61</v>
      </c>
      <c r="J146" s="31">
        <f>IF($D146="m",VLOOKUP(I146,AgeStdHMS!$A:$L,12,FALSE),VLOOKUP(I146,'AgeStdHMS W'!$A:$L,12,FALSE))</f>
        <v>5.9282407407407409E-2</v>
      </c>
      <c r="K146" s="66">
        <f t="shared" si="24"/>
        <v>61</v>
      </c>
      <c r="L146" s="31">
        <f>IF($D146="m",VLOOKUP(K146,AgeStdHMS!$A:$L,12,FALSE),VLOOKUP(K146,'AgeStdHMS W'!$A:$L,12,FALSE))</f>
        <v>5.9282407407407409E-2</v>
      </c>
      <c r="M146" s="66">
        <f t="shared" si="25"/>
        <v>61</v>
      </c>
      <c r="N146" s="31">
        <f>IF($D146="m",VLOOKUP(M146,AgeStdHMS!$A:$L,2,FALSE),VLOOKUP(M146,'AgeStdHMS W'!$A:$L,2,FALSE))</f>
        <v>1.3032407407407407E-2</v>
      </c>
      <c r="O146" s="66">
        <f t="shared" si="26"/>
        <v>61</v>
      </c>
      <c r="P146" s="31">
        <f>IF($D146="m",VLOOKUP(O146,AgeStdHMS!$A:$L,7,FALSE),VLOOKUP(O146,'AgeStdHMS W'!$A:$L,7,FALSE))</f>
        <v>2.7372685185185184E-2</v>
      </c>
      <c r="Q146" s="66">
        <f t="shared" si="26"/>
        <v>61</v>
      </c>
      <c r="R146" s="31">
        <f>IF($D146="m",VLOOKUP(Q146,AgeStdHMS!$A:$L,7,FALSE),VLOOKUP(Q146,'AgeStdHMS W'!$A:$L,7,FALSE))</f>
        <v>2.7372685185185184E-2</v>
      </c>
      <c r="S146" s="66">
        <f t="shared" si="26"/>
        <v>61</v>
      </c>
      <c r="T146" s="31">
        <f>IF($D146="m",VLOOKUP(S146,AgeStdHMS!$A:$L,7,FALSE),VLOOKUP(S146,'AgeStdHMS W'!$A:$L,7,FALSE))</f>
        <v>2.7372685185185184E-2</v>
      </c>
      <c r="U146" s="66">
        <f t="shared" si="26"/>
        <v>61</v>
      </c>
      <c r="V146" s="31">
        <f>IF($D146="m",VLOOKUP(U146,AgeStdHMS!$A:$L,7,FALSE),VLOOKUP(U146,'AgeStdHMS W'!$A:$L,7,FALSE))</f>
        <v>2.7372685185185184E-2</v>
      </c>
      <c r="W146" s="66">
        <f t="shared" si="27"/>
        <v>61</v>
      </c>
      <c r="X146" s="31">
        <f>IF($D146="m",VLOOKUP(W146,AgeStdHMS!$A:$L,7,FALSE),VLOOKUP(W146,'AgeStdHMS W'!$A:$L,7,FALSE))</f>
        <v>2.7372685185185184E-2</v>
      </c>
      <c r="Y146" s="66">
        <f t="shared" si="28"/>
        <v>61</v>
      </c>
      <c r="Z146" s="31">
        <f>IF($D146="m",VLOOKUP(Y146,AgeStdHMS!$A:$L,7,FALSE),VLOOKUP(Y146,'AgeStdHMS W'!$A:$L,7,FALSE))</f>
        <v>2.7372685185185184E-2</v>
      </c>
      <c r="AA146" s="66">
        <f t="shared" si="29"/>
        <v>61</v>
      </c>
      <c r="AB146" s="31">
        <f>IF($D146="m",VLOOKUP(AA146,AgeStdHMS!$A:$L,7,FALSE),VLOOKUP(AA146,'AgeStdHMS W'!$A:$L,7,FALSE))</f>
        <v>2.7372685185185184E-2</v>
      </c>
      <c r="AC146" s="66">
        <f t="shared" si="30"/>
        <v>61</v>
      </c>
      <c r="AD146" s="31">
        <f>IF($D146="m",VLOOKUP(AC146,AgeStdHMS!$A:$L,7,FALSE),VLOOKUP(AC146,'AgeStdHMS W'!$A:$L,7,FALSE))</f>
        <v>2.7372685185185184E-2</v>
      </c>
    </row>
    <row r="147" spans="1:30" x14ac:dyDescent="0.2">
      <c r="A147" s="60" t="s">
        <v>501</v>
      </c>
      <c r="B147" s="60" t="s">
        <v>500</v>
      </c>
      <c r="C147" s="60" t="str">
        <f t="shared" si="32"/>
        <v>Marie Lehane</v>
      </c>
      <c r="D147" s="70" t="s">
        <v>874</v>
      </c>
      <c r="E147" s="63">
        <v>30545</v>
      </c>
      <c r="F147" s="60" t="s">
        <v>499</v>
      </c>
      <c r="G147" s="66">
        <f t="shared" si="22"/>
        <v>32</v>
      </c>
      <c r="H147" s="31">
        <f>IF(D147="m",VLOOKUP(G147,AgeStdHMS!$A:$L,10,FALSE),VLOOKUP(G147,'AgeStdHMS W'!A:L,10,FALSE))</f>
        <v>3.4351851851851849E-2</v>
      </c>
      <c r="I147" s="66">
        <f t="shared" si="31"/>
        <v>32</v>
      </c>
      <c r="J147" s="31">
        <f>IF($D147="m",VLOOKUP(I147,AgeStdHMS!$A:$L,12,FALSE),VLOOKUP(I147,'AgeStdHMS W'!$A:$L,12,FALSE))</f>
        <v>4.5393518518518521E-2</v>
      </c>
      <c r="K147" s="66">
        <f t="shared" si="24"/>
        <v>32</v>
      </c>
      <c r="L147" s="31">
        <f>IF($D147="m",VLOOKUP(K147,AgeStdHMS!$A:$L,12,FALSE),VLOOKUP(K147,'AgeStdHMS W'!$A:$L,12,FALSE))</f>
        <v>4.5393518518518521E-2</v>
      </c>
      <c r="M147" s="66">
        <f t="shared" si="25"/>
        <v>32</v>
      </c>
      <c r="N147" s="31">
        <f>IF($D147="m",VLOOKUP(M147,AgeStdHMS!$A:$L,2,FALSE),VLOOKUP(M147,'AgeStdHMS W'!$A:$L,2,FALSE))</f>
        <v>1.0266203703703704E-2</v>
      </c>
      <c r="O147" s="66">
        <f t="shared" si="26"/>
        <v>32</v>
      </c>
      <c r="P147" s="31">
        <f>IF($D147="m",VLOOKUP(O147,AgeStdHMS!$A:$L,7,FALSE),VLOOKUP(O147,'AgeStdHMS W'!$A:$L,7,FALSE))</f>
        <v>2.1087962962962965E-2</v>
      </c>
      <c r="Q147" s="66">
        <f t="shared" si="26"/>
        <v>32</v>
      </c>
      <c r="R147" s="31">
        <f>IF($D147="m",VLOOKUP(Q147,AgeStdHMS!$A:$L,7,FALSE),VLOOKUP(Q147,'AgeStdHMS W'!$A:$L,7,FALSE))</f>
        <v>2.1087962962962965E-2</v>
      </c>
      <c r="S147" s="66">
        <f t="shared" si="26"/>
        <v>32</v>
      </c>
      <c r="T147" s="31">
        <f>IF($D147="m",VLOOKUP(S147,AgeStdHMS!$A:$L,7,FALSE),VLOOKUP(S147,'AgeStdHMS W'!$A:$L,7,FALSE))</f>
        <v>2.1087962962962965E-2</v>
      </c>
      <c r="U147" s="66">
        <f t="shared" si="26"/>
        <v>32</v>
      </c>
      <c r="V147" s="31">
        <f>IF($D147="m",VLOOKUP(U147,AgeStdHMS!$A:$L,7,FALSE),VLOOKUP(U147,'AgeStdHMS W'!$A:$L,7,FALSE))</f>
        <v>2.1087962962962965E-2</v>
      </c>
      <c r="W147" s="66">
        <f t="shared" si="27"/>
        <v>32</v>
      </c>
      <c r="X147" s="31">
        <f>IF($D147="m",VLOOKUP(W147,AgeStdHMS!$A:$L,7,FALSE),VLOOKUP(W147,'AgeStdHMS W'!$A:$L,7,FALSE))</f>
        <v>2.1087962962962965E-2</v>
      </c>
      <c r="Y147" s="66">
        <f t="shared" si="28"/>
        <v>32</v>
      </c>
      <c r="Z147" s="31">
        <f>IF($D147="m",VLOOKUP(Y147,AgeStdHMS!$A:$L,7,FALSE),VLOOKUP(Y147,'AgeStdHMS W'!$A:$L,7,FALSE))</f>
        <v>2.1087962962962965E-2</v>
      </c>
      <c r="AA147" s="66">
        <f t="shared" si="29"/>
        <v>32</v>
      </c>
      <c r="AB147" s="31">
        <f>IF($D147="m",VLOOKUP(AA147,AgeStdHMS!$A:$L,7,FALSE),VLOOKUP(AA147,'AgeStdHMS W'!$A:$L,7,FALSE))</f>
        <v>2.1087962962962965E-2</v>
      </c>
      <c r="AC147" s="66">
        <f t="shared" si="30"/>
        <v>32</v>
      </c>
      <c r="AD147" s="31">
        <f>IF($D147="m",VLOOKUP(AC147,AgeStdHMS!$A:$L,7,FALSE),VLOOKUP(AC147,'AgeStdHMS W'!$A:$L,7,FALSE))</f>
        <v>2.1087962962962965E-2</v>
      </c>
    </row>
    <row r="148" spans="1:30" x14ac:dyDescent="0.2">
      <c r="A148" s="60" t="s">
        <v>498</v>
      </c>
      <c r="B148" s="60" t="s">
        <v>497</v>
      </c>
      <c r="C148" s="60" t="str">
        <f t="shared" si="32"/>
        <v>Jing Liang</v>
      </c>
      <c r="D148" s="70" t="s">
        <v>874</v>
      </c>
      <c r="E148" s="63">
        <v>30812</v>
      </c>
      <c r="F148" s="60" t="s">
        <v>496</v>
      </c>
      <c r="G148" s="66">
        <f t="shared" si="22"/>
        <v>31</v>
      </c>
      <c r="H148" s="31">
        <f>IF(D148="m",VLOOKUP(G148,AgeStdHMS!$A:$L,10,FALSE),VLOOKUP(G148,'AgeStdHMS W'!A:L,10,FALSE))</f>
        <v>3.4305555555555554E-2</v>
      </c>
      <c r="I148" s="66">
        <f t="shared" si="31"/>
        <v>31</v>
      </c>
      <c r="J148" s="31">
        <f>IF($D148="m",VLOOKUP(I148,AgeStdHMS!$A:$L,12,FALSE),VLOOKUP(I148,'AgeStdHMS W'!$A:$L,12,FALSE))</f>
        <v>4.5324074074074072E-2</v>
      </c>
      <c r="K148" s="66">
        <f t="shared" si="24"/>
        <v>31</v>
      </c>
      <c r="L148" s="31">
        <f>IF($D148="m",VLOOKUP(K148,AgeStdHMS!$A:$L,12,FALSE),VLOOKUP(K148,'AgeStdHMS W'!$A:$L,12,FALSE))</f>
        <v>4.5324074074074072E-2</v>
      </c>
      <c r="M148" s="66">
        <f t="shared" si="25"/>
        <v>31</v>
      </c>
      <c r="N148" s="31">
        <f>IF($D148="m",VLOOKUP(M148,AgeStdHMS!$A:$L,2,FALSE),VLOOKUP(M148,'AgeStdHMS W'!$A:$L,2,FALSE))</f>
        <v>1.0254629629629629E-2</v>
      </c>
      <c r="O148" s="66">
        <f t="shared" si="26"/>
        <v>32</v>
      </c>
      <c r="P148" s="31">
        <f>IF($D148="m",VLOOKUP(O148,AgeStdHMS!$A:$L,7,FALSE),VLOOKUP(O148,'AgeStdHMS W'!$A:$L,7,FALSE))</f>
        <v>2.1087962962962965E-2</v>
      </c>
      <c r="Q148" s="66">
        <f t="shared" si="26"/>
        <v>32</v>
      </c>
      <c r="R148" s="31">
        <f>IF($D148="m",VLOOKUP(Q148,AgeStdHMS!$A:$L,7,FALSE),VLOOKUP(Q148,'AgeStdHMS W'!$A:$L,7,FALSE))</f>
        <v>2.1087962962962965E-2</v>
      </c>
      <c r="S148" s="66">
        <f t="shared" si="26"/>
        <v>32</v>
      </c>
      <c r="T148" s="31">
        <f>IF($D148="m",VLOOKUP(S148,AgeStdHMS!$A:$L,7,FALSE),VLOOKUP(S148,'AgeStdHMS W'!$A:$L,7,FALSE))</f>
        <v>2.1087962962962965E-2</v>
      </c>
      <c r="U148" s="66">
        <f t="shared" si="26"/>
        <v>32</v>
      </c>
      <c r="V148" s="31">
        <f>IF($D148="m",VLOOKUP(U148,AgeStdHMS!$A:$L,7,FALSE),VLOOKUP(U148,'AgeStdHMS W'!$A:$L,7,FALSE))</f>
        <v>2.1087962962962965E-2</v>
      </c>
      <c r="W148" s="66">
        <f t="shared" si="27"/>
        <v>32</v>
      </c>
      <c r="X148" s="31">
        <f>IF($D148="m",VLOOKUP(W148,AgeStdHMS!$A:$L,7,FALSE),VLOOKUP(W148,'AgeStdHMS W'!$A:$L,7,FALSE))</f>
        <v>2.1087962962962965E-2</v>
      </c>
      <c r="Y148" s="66">
        <f t="shared" si="28"/>
        <v>32</v>
      </c>
      <c r="Z148" s="31">
        <f>IF($D148="m",VLOOKUP(Y148,AgeStdHMS!$A:$L,7,FALSE),VLOOKUP(Y148,'AgeStdHMS W'!$A:$L,7,FALSE))</f>
        <v>2.1087962962962965E-2</v>
      </c>
      <c r="AA148" s="66">
        <f t="shared" si="29"/>
        <v>32</v>
      </c>
      <c r="AB148" s="31">
        <f>IF($D148="m",VLOOKUP(AA148,AgeStdHMS!$A:$L,7,FALSE),VLOOKUP(AA148,'AgeStdHMS W'!$A:$L,7,FALSE))</f>
        <v>2.1087962962962965E-2</v>
      </c>
      <c r="AC148" s="66">
        <f t="shared" si="30"/>
        <v>32</v>
      </c>
      <c r="AD148" s="31">
        <f>IF($D148="m",VLOOKUP(AC148,AgeStdHMS!$A:$L,7,FALSE),VLOOKUP(AC148,'AgeStdHMS W'!$A:$L,7,FALSE))</f>
        <v>2.1087962962962965E-2</v>
      </c>
    </row>
    <row r="149" spans="1:30" x14ac:dyDescent="0.2">
      <c r="A149" s="70" t="s">
        <v>930</v>
      </c>
      <c r="B149" s="60" t="s">
        <v>495</v>
      </c>
      <c r="C149" s="60" t="str">
        <f t="shared" si="32"/>
        <v>Anna Lillie</v>
      </c>
      <c r="D149" s="70" t="s">
        <v>874</v>
      </c>
      <c r="E149" s="63">
        <v>29794</v>
      </c>
      <c r="F149" s="60" t="s">
        <v>494</v>
      </c>
      <c r="G149" s="66">
        <f t="shared" si="22"/>
        <v>34</v>
      </c>
      <c r="H149" s="31">
        <f>IF(D149="m",VLOOKUP(G149,AgeStdHMS!$A:$L,10,FALSE),VLOOKUP(G149,'AgeStdHMS W'!A:L,10,FALSE))</f>
        <v>3.4513888888888886E-2</v>
      </c>
      <c r="I149" s="66">
        <f t="shared" si="31"/>
        <v>34</v>
      </c>
      <c r="J149" s="31">
        <f>IF($D149="m",VLOOKUP(I149,AgeStdHMS!$A:$L,12,FALSE),VLOOKUP(I149,'AgeStdHMS W'!$A:$L,12,FALSE))</f>
        <v>4.5590277777777778E-2</v>
      </c>
      <c r="K149" s="66">
        <f t="shared" si="24"/>
        <v>34</v>
      </c>
      <c r="L149" s="31">
        <f>IF($D149="m",VLOOKUP(K149,AgeStdHMS!$A:$L,12,FALSE),VLOOKUP(K149,'AgeStdHMS W'!$A:$L,12,FALSE))</f>
        <v>4.5590277777777778E-2</v>
      </c>
      <c r="M149" s="66">
        <f t="shared" si="25"/>
        <v>34</v>
      </c>
      <c r="N149" s="31">
        <f>IF($D149="m",VLOOKUP(M149,AgeStdHMS!$A:$L,2,FALSE),VLOOKUP(M149,'AgeStdHMS W'!$A:$L,2,FALSE))</f>
        <v>1.0300925925925925E-2</v>
      </c>
      <c r="O149" s="66">
        <f t="shared" si="26"/>
        <v>34</v>
      </c>
      <c r="P149" s="31">
        <f>IF($D149="m",VLOOKUP(O149,AgeStdHMS!$A:$L,7,FALSE),VLOOKUP(O149,'AgeStdHMS W'!$A:$L,7,FALSE))</f>
        <v>2.1157407407407406E-2</v>
      </c>
      <c r="Q149" s="66">
        <f t="shared" si="26"/>
        <v>34</v>
      </c>
      <c r="R149" s="31">
        <f>IF($D149="m",VLOOKUP(Q149,AgeStdHMS!$A:$L,7,FALSE),VLOOKUP(Q149,'AgeStdHMS W'!$A:$L,7,FALSE))</f>
        <v>2.1157407407407406E-2</v>
      </c>
      <c r="S149" s="66">
        <f t="shared" si="26"/>
        <v>34</v>
      </c>
      <c r="T149" s="31">
        <f>IF($D149="m",VLOOKUP(S149,AgeStdHMS!$A:$L,7,FALSE),VLOOKUP(S149,'AgeStdHMS W'!$A:$L,7,FALSE))</f>
        <v>2.1157407407407406E-2</v>
      </c>
      <c r="U149" s="66">
        <f t="shared" si="26"/>
        <v>35</v>
      </c>
      <c r="V149" s="31">
        <f>IF($D149="m",VLOOKUP(U149,AgeStdHMS!$A:$L,7,FALSE),VLOOKUP(U149,'AgeStdHMS W'!$A:$L,7,FALSE))</f>
        <v>2.1215277777777777E-2</v>
      </c>
      <c r="W149" s="66">
        <f t="shared" si="27"/>
        <v>34</v>
      </c>
      <c r="X149" s="31">
        <f>IF($D149="m",VLOOKUP(W149,AgeStdHMS!$A:$L,7,FALSE),VLOOKUP(W149,'AgeStdHMS W'!$A:$L,7,FALSE))</f>
        <v>2.1157407407407406E-2</v>
      </c>
      <c r="Y149" s="66">
        <f t="shared" si="28"/>
        <v>34</v>
      </c>
      <c r="Z149" s="31">
        <f>IF($D149="m",VLOOKUP(Y149,AgeStdHMS!$A:$L,7,FALSE),VLOOKUP(Y149,'AgeStdHMS W'!$A:$L,7,FALSE))</f>
        <v>2.1157407407407406E-2</v>
      </c>
      <c r="AA149" s="66">
        <f t="shared" si="29"/>
        <v>34</v>
      </c>
      <c r="AB149" s="31">
        <f>IF($D149="m",VLOOKUP(AA149,AgeStdHMS!$A:$L,7,FALSE),VLOOKUP(AA149,'AgeStdHMS W'!$A:$L,7,FALSE))</f>
        <v>2.1157407407407406E-2</v>
      </c>
      <c r="AC149" s="66">
        <f t="shared" si="30"/>
        <v>34</v>
      </c>
      <c r="AD149" s="31">
        <f>IF($D149="m",VLOOKUP(AC149,AgeStdHMS!$A:$L,7,FALSE),VLOOKUP(AC149,'AgeStdHMS W'!$A:$L,7,FALSE))</f>
        <v>2.1157407407407406E-2</v>
      </c>
    </row>
    <row r="150" spans="1:30" x14ac:dyDescent="0.2">
      <c r="A150" s="60" t="s">
        <v>474</v>
      </c>
      <c r="B150" s="60" t="s">
        <v>493</v>
      </c>
      <c r="C150" s="60" t="str">
        <f t="shared" si="32"/>
        <v>Ellie Lovelock</v>
      </c>
      <c r="D150" s="70" t="s">
        <v>874</v>
      </c>
      <c r="E150" s="63">
        <v>35974</v>
      </c>
      <c r="F150" s="60" t="s">
        <v>492</v>
      </c>
      <c r="G150" s="66">
        <f t="shared" si="22"/>
        <v>17</v>
      </c>
      <c r="H150" s="31">
        <f>IF(D150="m",VLOOKUP(G150,AgeStdHMS!$A:$L,10,FALSE),VLOOKUP(G150,'AgeStdHMS W'!A:L,10,FALSE))</f>
        <v>3.4594907407407408E-2</v>
      </c>
      <c r="I150" s="66">
        <f t="shared" si="31"/>
        <v>17</v>
      </c>
      <c r="J150" s="31">
        <f>IF($D150="m",VLOOKUP(I150,AgeStdHMS!$A:$L,12,FALSE),VLOOKUP(I150,'AgeStdHMS W'!$A:$L,12,FALSE))</f>
        <v>4.7534722222222221E-2</v>
      </c>
      <c r="K150" s="66">
        <f t="shared" si="24"/>
        <v>17</v>
      </c>
      <c r="L150" s="31">
        <f>IF($D150="m",VLOOKUP(K150,AgeStdHMS!$A:$L,12,FALSE),VLOOKUP(K150,'AgeStdHMS W'!$A:$L,12,FALSE))</f>
        <v>4.7534722222222221E-2</v>
      </c>
      <c r="M150" s="66">
        <f t="shared" si="25"/>
        <v>17</v>
      </c>
      <c r="N150" s="31">
        <f>IF($D150="m",VLOOKUP(M150,AgeStdHMS!$A:$L,2,FALSE),VLOOKUP(M150,'AgeStdHMS W'!$A:$L,2,FALSE))</f>
        <v>1.0416666666666666E-2</v>
      </c>
      <c r="O150" s="66">
        <f t="shared" si="26"/>
        <v>17</v>
      </c>
      <c r="P150" s="31">
        <f>IF($D150="m",VLOOKUP(O150,AgeStdHMS!$A:$L,7,FALSE),VLOOKUP(O150,'AgeStdHMS W'!$A:$L,7,FALSE))</f>
        <v>2.1585648148148149E-2</v>
      </c>
      <c r="Q150" s="66">
        <f t="shared" si="26"/>
        <v>17</v>
      </c>
      <c r="R150" s="31">
        <f>IF($D150="m",VLOOKUP(Q150,AgeStdHMS!$A:$L,7,FALSE),VLOOKUP(Q150,'AgeStdHMS W'!$A:$L,7,FALSE))</f>
        <v>2.1585648148148149E-2</v>
      </c>
      <c r="S150" s="66">
        <f t="shared" si="26"/>
        <v>18</v>
      </c>
      <c r="T150" s="31">
        <f>IF($D150="m",VLOOKUP(S150,AgeStdHMS!$A:$L,7,FALSE),VLOOKUP(S150,'AgeStdHMS W'!$A:$L,7,FALSE))</f>
        <v>2.1296296296296296E-2</v>
      </c>
      <c r="U150" s="66">
        <f t="shared" si="26"/>
        <v>18</v>
      </c>
      <c r="V150" s="31">
        <f>IF($D150="m",VLOOKUP(U150,AgeStdHMS!$A:$L,7,FALSE),VLOOKUP(U150,'AgeStdHMS W'!$A:$L,7,FALSE))</f>
        <v>2.1296296296296296E-2</v>
      </c>
      <c r="W150" s="66">
        <f t="shared" si="27"/>
        <v>17</v>
      </c>
      <c r="X150" s="31">
        <f>IF($D150="m",VLOOKUP(W150,AgeStdHMS!$A:$L,7,FALSE),VLOOKUP(W150,'AgeStdHMS W'!$A:$L,7,FALSE))</f>
        <v>2.1585648148148149E-2</v>
      </c>
      <c r="Y150" s="66">
        <f t="shared" si="28"/>
        <v>17</v>
      </c>
      <c r="Z150" s="31">
        <f>IF($D150="m",VLOOKUP(Y150,AgeStdHMS!$A:$L,7,FALSE),VLOOKUP(Y150,'AgeStdHMS W'!$A:$L,7,FALSE))</f>
        <v>2.1585648148148149E-2</v>
      </c>
      <c r="AA150" s="66">
        <f t="shared" si="29"/>
        <v>17</v>
      </c>
      <c r="AB150" s="31">
        <f>IF($D150="m",VLOOKUP(AA150,AgeStdHMS!$A:$L,7,FALSE),VLOOKUP(AA150,'AgeStdHMS W'!$A:$L,7,FALSE))</f>
        <v>2.1585648148148149E-2</v>
      </c>
      <c r="AC150" s="66">
        <f t="shared" si="30"/>
        <v>17</v>
      </c>
      <c r="AD150" s="31">
        <f>IF($D150="m",VLOOKUP(AC150,AgeStdHMS!$A:$L,7,FALSE),VLOOKUP(AC150,'AgeStdHMS W'!$A:$L,7,FALSE))</f>
        <v>2.1585648148148149E-2</v>
      </c>
    </row>
    <row r="151" spans="1:30" x14ac:dyDescent="0.2">
      <c r="A151" s="60" t="s">
        <v>339</v>
      </c>
      <c r="B151" s="60" t="s">
        <v>490</v>
      </c>
      <c r="C151" s="60" t="str">
        <f t="shared" si="32"/>
        <v>Andrea Mann</v>
      </c>
      <c r="D151" s="70" t="s">
        <v>874</v>
      </c>
      <c r="E151" s="63">
        <v>26451</v>
      </c>
      <c r="F151" s="60" t="s">
        <v>491</v>
      </c>
      <c r="G151" s="66">
        <f t="shared" si="22"/>
        <v>43</v>
      </c>
      <c r="H151" s="31">
        <f>IF(D151="m",VLOOKUP(G151,AgeStdHMS!$A:$L,10,FALSE),VLOOKUP(G151,'AgeStdHMS W'!A:L,10,FALSE))</f>
        <v>3.6238425925925924E-2</v>
      </c>
      <c r="I151" s="66">
        <f t="shared" si="31"/>
        <v>43</v>
      </c>
      <c r="J151" s="31">
        <f>IF($D151="m",VLOOKUP(I151,AgeStdHMS!$A:$L,12,FALSE),VLOOKUP(I151,'AgeStdHMS W'!$A:$L,12,FALSE))</f>
        <v>4.7870370370370369E-2</v>
      </c>
      <c r="K151" s="66">
        <f t="shared" si="24"/>
        <v>43</v>
      </c>
      <c r="L151" s="31">
        <f>IF($D151="m",VLOOKUP(K151,AgeStdHMS!$A:$L,12,FALSE),VLOOKUP(K151,'AgeStdHMS W'!$A:$L,12,FALSE))</f>
        <v>4.7870370370370369E-2</v>
      </c>
      <c r="M151" s="66">
        <f t="shared" si="25"/>
        <v>43</v>
      </c>
      <c r="N151" s="31">
        <f>IF($D151="m",VLOOKUP(M151,AgeStdHMS!$A:$L,2,FALSE),VLOOKUP(M151,'AgeStdHMS W'!$A:$L,2,FALSE))</f>
        <v>1.074074074074074E-2</v>
      </c>
      <c r="O151" s="66">
        <f t="shared" si="26"/>
        <v>43</v>
      </c>
      <c r="P151" s="31">
        <f>IF($D151="m",VLOOKUP(O151,AgeStdHMS!$A:$L,7,FALSE),VLOOKUP(O151,'AgeStdHMS W'!$A:$L,7,FALSE))</f>
        <v>2.2141203703703705E-2</v>
      </c>
      <c r="Q151" s="66">
        <f t="shared" si="26"/>
        <v>44</v>
      </c>
      <c r="R151" s="31">
        <f>IF($D151="m",VLOOKUP(Q151,AgeStdHMS!$A:$L,7,FALSE),VLOOKUP(Q151,'AgeStdHMS W'!$A:$L,7,FALSE))</f>
        <v>2.2326388888888889E-2</v>
      </c>
      <c r="S151" s="66">
        <f t="shared" si="26"/>
        <v>44</v>
      </c>
      <c r="T151" s="31">
        <f>IF($D151="m",VLOOKUP(S151,AgeStdHMS!$A:$L,7,FALSE),VLOOKUP(S151,'AgeStdHMS W'!$A:$L,7,FALSE))</f>
        <v>2.2326388888888889E-2</v>
      </c>
      <c r="U151" s="66">
        <f t="shared" si="26"/>
        <v>44</v>
      </c>
      <c r="V151" s="31">
        <f>IF($D151="m",VLOOKUP(U151,AgeStdHMS!$A:$L,7,FALSE),VLOOKUP(U151,'AgeStdHMS W'!$A:$L,7,FALSE))</f>
        <v>2.2326388888888889E-2</v>
      </c>
      <c r="W151" s="66">
        <f t="shared" si="27"/>
        <v>43</v>
      </c>
      <c r="X151" s="31">
        <f>IF($D151="m",VLOOKUP(W151,AgeStdHMS!$A:$L,7,FALSE),VLOOKUP(W151,'AgeStdHMS W'!$A:$L,7,FALSE))</f>
        <v>2.2141203703703705E-2</v>
      </c>
      <c r="Y151" s="66">
        <f t="shared" si="28"/>
        <v>43</v>
      </c>
      <c r="Z151" s="31">
        <f>IF($D151="m",VLOOKUP(Y151,AgeStdHMS!$A:$L,7,FALSE),VLOOKUP(Y151,'AgeStdHMS W'!$A:$L,7,FALSE))</f>
        <v>2.2141203703703705E-2</v>
      </c>
      <c r="AA151" s="66">
        <f t="shared" si="29"/>
        <v>43</v>
      </c>
      <c r="AB151" s="31">
        <f>IF($D151="m",VLOOKUP(AA151,AgeStdHMS!$A:$L,7,FALSE),VLOOKUP(AA151,'AgeStdHMS W'!$A:$L,7,FALSE))</f>
        <v>2.2141203703703705E-2</v>
      </c>
      <c r="AC151" s="66">
        <f t="shared" si="30"/>
        <v>43</v>
      </c>
      <c r="AD151" s="31">
        <f>IF($D151="m",VLOOKUP(AC151,AgeStdHMS!$A:$L,7,FALSE),VLOOKUP(AC151,'AgeStdHMS W'!$A:$L,7,FALSE))</f>
        <v>2.2141203703703705E-2</v>
      </c>
    </row>
    <row r="152" spans="1:30" x14ac:dyDescent="0.2">
      <c r="A152" s="60" t="s">
        <v>245</v>
      </c>
      <c r="B152" s="60" t="s">
        <v>490</v>
      </c>
      <c r="C152" s="60" t="str">
        <f t="shared" si="32"/>
        <v>Stuart Mann</v>
      </c>
      <c r="D152" s="70" t="s">
        <v>873</v>
      </c>
      <c r="E152" s="63">
        <v>16136</v>
      </c>
      <c r="F152" s="60" t="s">
        <v>489</v>
      </c>
      <c r="G152" s="66">
        <f t="shared" si="22"/>
        <v>71</v>
      </c>
      <c r="H152" s="31">
        <f>IF(D152="m",VLOOKUP(G152,AgeStdHMS!$A:$L,10,FALSE),VLOOKUP(G152,'AgeStdHMS W'!A:L,10,FALSE))</f>
        <v>4.175925925925926E-2</v>
      </c>
      <c r="I152" s="66">
        <f t="shared" si="31"/>
        <v>71</v>
      </c>
      <c r="J152" s="31">
        <f>IF($D152="m",VLOOKUP(I152,AgeStdHMS!$A:$L,12,FALSE),VLOOKUP(I152,'AgeStdHMS W'!$A:$L,12,FALSE))</f>
        <v>5.5358796296296295E-2</v>
      </c>
      <c r="K152" s="66">
        <f t="shared" si="24"/>
        <v>72</v>
      </c>
      <c r="L152" s="31">
        <f>IF($D152="m",VLOOKUP(K152,AgeStdHMS!$A:$L,12,FALSE),VLOOKUP(K152,'AgeStdHMS W'!$A:$L,12,FALSE))</f>
        <v>5.603009259259259E-2</v>
      </c>
      <c r="M152" s="66">
        <f t="shared" si="25"/>
        <v>72</v>
      </c>
      <c r="N152" s="31">
        <f>IF($D152="m",VLOOKUP(M152,AgeStdHMS!$A:$L,2,FALSE),VLOOKUP(M152,'AgeStdHMS W'!$A:$L,2,FALSE))</f>
        <v>1.2442129629629629E-2</v>
      </c>
      <c r="O152" s="66">
        <f t="shared" si="26"/>
        <v>72</v>
      </c>
      <c r="P152" s="31">
        <f>IF($D152="m",VLOOKUP(O152,AgeStdHMS!$A:$L,7,FALSE),VLOOKUP(O152,'AgeStdHMS W'!$A:$L,7,FALSE))</f>
        <v>2.5729166666666668E-2</v>
      </c>
      <c r="Q152" s="66">
        <f t="shared" si="26"/>
        <v>72</v>
      </c>
      <c r="R152" s="31">
        <f>IF($D152="m",VLOOKUP(Q152,AgeStdHMS!$A:$L,7,FALSE),VLOOKUP(Q152,'AgeStdHMS W'!$A:$L,7,FALSE))</f>
        <v>2.5729166666666668E-2</v>
      </c>
      <c r="S152" s="66">
        <f t="shared" si="26"/>
        <v>72</v>
      </c>
      <c r="T152" s="31">
        <f>IF($D152="m",VLOOKUP(S152,AgeStdHMS!$A:$L,7,FALSE),VLOOKUP(S152,'AgeStdHMS W'!$A:$L,7,FALSE))</f>
        <v>2.5729166666666668E-2</v>
      </c>
      <c r="U152" s="66">
        <f t="shared" si="26"/>
        <v>72</v>
      </c>
      <c r="V152" s="31">
        <f>IF($D152="m",VLOOKUP(U152,AgeStdHMS!$A:$L,7,FALSE),VLOOKUP(U152,'AgeStdHMS W'!$A:$L,7,FALSE))</f>
        <v>2.5729166666666668E-2</v>
      </c>
      <c r="W152" s="66">
        <f t="shared" si="27"/>
        <v>72</v>
      </c>
      <c r="X152" s="31">
        <f>IF($D152="m",VLOOKUP(W152,AgeStdHMS!$A:$L,7,FALSE),VLOOKUP(W152,'AgeStdHMS W'!$A:$L,7,FALSE))</f>
        <v>2.5729166666666668E-2</v>
      </c>
      <c r="Y152" s="66">
        <f t="shared" si="28"/>
        <v>72</v>
      </c>
      <c r="Z152" s="31">
        <f>IF($D152="m",VLOOKUP(Y152,AgeStdHMS!$A:$L,7,FALSE),VLOOKUP(Y152,'AgeStdHMS W'!$A:$L,7,FALSE))</f>
        <v>2.5729166666666668E-2</v>
      </c>
      <c r="AA152" s="66">
        <f t="shared" si="29"/>
        <v>72</v>
      </c>
      <c r="AB152" s="31">
        <f>IF($D152="m",VLOOKUP(AA152,AgeStdHMS!$A:$L,7,FALSE),VLOOKUP(AA152,'AgeStdHMS W'!$A:$L,7,FALSE))</f>
        <v>2.5729166666666668E-2</v>
      </c>
      <c r="AC152" s="66">
        <f t="shared" si="30"/>
        <v>72</v>
      </c>
      <c r="AD152" s="31">
        <f>IF($D152="m",VLOOKUP(AC152,AgeStdHMS!$A:$L,7,FALSE),VLOOKUP(AC152,'AgeStdHMS W'!$A:$L,7,FALSE))</f>
        <v>2.5729166666666668E-2</v>
      </c>
    </row>
    <row r="153" spans="1:30" x14ac:dyDescent="0.2">
      <c r="A153" s="70" t="s">
        <v>879</v>
      </c>
      <c r="B153" s="60" t="s">
        <v>487</v>
      </c>
      <c r="C153" s="60" t="str">
        <f t="shared" si="32"/>
        <v>Sheena Martin</v>
      </c>
      <c r="D153" s="70" t="s">
        <v>874</v>
      </c>
      <c r="E153" s="63">
        <v>25590</v>
      </c>
      <c r="F153" s="60" t="s">
        <v>486</v>
      </c>
      <c r="G153" s="66">
        <f t="shared" si="22"/>
        <v>46</v>
      </c>
      <c r="H153" s="31">
        <f>IF(D153="m",VLOOKUP(G153,AgeStdHMS!$A:$L,10,FALSE),VLOOKUP(G153,'AgeStdHMS W'!A:L,10,FALSE))</f>
        <v>3.7245370370370373E-2</v>
      </c>
      <c r="I153" s="66">
        <f t="shared" si="31"/>
        <v>46</v>
      </c>
      <c r="J153" s="31">
        <f>IF($D153="m",VLOOKUP(I153,AgeStdHMS!$A:$L,12,FALSE),VLOOKUP(I153,'AgeStdHMS W'!$A:$L,12,FALSE))</f>
        <v>4.9212962962962965E-2</v>
      </c>
      <c r="K153" s="66">
        <f t="shared" si="24"/>
        <v>46</v>
      </c>
      <c r="L153" s="31">
        <f>IF($D153="m",VLOOKUP(K153,AgeStdHMS!$A:$L,12,FALSE),VLOOKUP(K153,'AgeStdHMS W'!$A:$L,12,FALSE))</f>
        <v>4.9212962962962965E-2</v>
      </c>
      <c r="M153" s="66">
        <f t="shared" si="25"/>
        <v>46</v>
      </c>
      <c r="N153" s="31">
        <f>IF($D153="m",VLOOKUP(M153,AgeStdHMS!$A:$L,2,FALSE),VLOOKUP(M153,'AgeStdHMS W'!$A:$L,2,FALSE))</f>
        <v>1.1006944444444444E-2</v>
      </c>
      <c r="O153" s="66">
        <f t="shared" si="26"/>
        <v>46</v>
      </c>
      <c r="P153" s="31">
        <f>IF($D153="m",VLOOKUP(O153,AgeStdHMS!$A:$L,7,FALSE),VLOOKUP(O153,'AgeStdHMS W'!$A:$L,7,FALSE))</f>
        <v>2.2754629629629628E-2</v>
      </c>
      <c r="Q153" s="66">
        <f t="shared" si="26"/>
        <v>46</v>
      </c>
      <c r="R153" s="31">
        <f>IF($D153="m",VLOOKUP(Q153,AgeStdHMS!$A:$L,7,FALSE),VLOOKUP(Q153,'AgeStdHMS W'!$A:$L,7,FALSE))</f>
        <v>2.2754629629629628E-2</v>
      </c>
      <c r="S153" s="66">
        <f t="shared" si="26"/>
        <v>46</v>
      </c>
      <c r="T153" s="31">
        <f>IF($D153="m",VLOOKUP(S153,AgeStdHMS!$A:$L,7,FALSE),VLOOKUP(S153,'AgeStdHMS W'!$A:$L,7,FALSE))</f>
        <v>2.2754629629629628E-2</v>
      </c>
      <c r="U153" s="66">
        <f t="shared" si="26"/>
        <v>46</v>
      </c>
      <c r="V153" s="31">
        <f>IF($D153="m",VLOOKUP(U153,AgeStdHMS!$A:$L,7,FALSE),VLOOKUP(U153,'AgeStdHMS W'!$A:$L,7,FALSE))</f>
        <v>2.2754629629629628E-2</v>
      </c>
      <c r="W153" s="66">
        <f t="shared" si="27"/>
        <v>46</v>
      </c>
      <c r="X153" s="31">
        <f>IF($D153="m",VLOOKUP(W153,AgeStdHMS!$A:$L,7,FALSE),VLOOKUP(W153,'AgeStdHMS W'!$A:$L,7,FALSE))</f>
        <v>2.2754629629629628E-2</v>
      </c>
      <c r="Y153" s="66">
        <f t="shared" si="28"/>
        <v>46</v>
      </c>
      <c r="Z153" s="31">
        <f>IF($D153="m",VLOOKUP(Y153,AgeStdHMS!$A:$L,7,FALSE),VLOOKUP(Y153,'AgeStdHMS W'!$A:$L,7,FALSE))</f>
        <v>2.2754629629629628E-2</v>
      </c>
      <c r="AA153" s="66">
        <f t="shared" si="29"/>
        <v>46</v>
      </c>
      <c r="AB153" s="31">
        <f>IF($D153="m",VLOOKUP(AA153,AgeStdHMS!$A:$L,7,FALSE),VLOOKUP(AA153,'AgeStdHMS W'!$A:$L,7,FALSE))</f>
        <v>2.2754629629629628E-2</v>
      </c>
      <c r="AC153" s="66">
        <f t="shared" si="30"/>
        <v>46</v>
      </c>
      <c r="AD153" s="31">
        <f>IF($D153="m",VLOOKUP(AC153,AgeStdHMS!$A:$L,7,FALSE),VLOOKUP(AC153,'AgeStdHMS W'!$A:$L,7,FALSE))</f>
        <v>2.2754629629629628E-2</v>
      </c>
    </row>
    <row r="154" spans="1:30" x14ac:dyDescent="0.2">
      <c r="A154" s="60" t="s">
        <v>485</v>
      </c>
      <c r="B154" s="60" t="s">
        <v>484</v>
      </c>
      <c r="C154" s="60" t="str">
        <f t="shared" si="32"/>
        <v>Dom Mason</v>
      </c>
      <c r="D154" s="70" t="s">
        <v>873</v>
      </c>
      <c r="E154" s="63">
        <v>35969</v>
      </c>
      <c r="F154" s="60" t="s">
        <v>483</v>
      </c>
      <c r="G154" s="66">
        <f t="shared" si="22"/>
        <v>17</v>
      </c>
      <c r="H154" s="31">
        <f>IF(D154="m",VLOOKUP(G154,AgeStdHMS!$A:$L,10,FALSE),VLOOKUP(G154,'AgeStdHMS W'!A:L,10,FALSE))</f>
        <v>3.0810185185185184E-2</v>
      </c>
      <c r="I154" s="66">
        <f t="shared" si="31"/>
        <v>17</v>
      </c>
      <c r="J154" s="31">
        <f>IF($D154="m",VLOOKUP(I154,AgeStdHMS!$A:$L,12,FALSE),VLOOKUP(I154,'AgeStdHMS W'!$A:$L,12,FALSE))</f>
        <v>4.08912037037037E-2</v>
      </c>
      <c r="K154" s="66">
        <f t="shared" si="24"/>
        <v>17</v>
      </c>
      <c r="L154" s="31">
        <f>IF($D154="m",VLOOKUP(K154,AgeStdHMS!$A:$L,12,FALSE),VLOOKUP(K154,'AgeStdHMS W'!$A:$L,12,FALSE))</f>
        <v>4.08912037037037E-2</v>
      </c>
      <c r="M154" s="66">
        <f t="shared" si="25"/>
        <v>17</v>
      </c>
      <c r="N154" s="31">
        <f>IF($D154="m",VLOOKUP(M154,AgeStdHMS!$A:$L,2,FALSE),VLOOKUP(M154,'AgeStdHMS W'!$A:$L,2,FALSE))</f>
        <v>9.0972222222222218E-3</v>
      </c>
      <c r="O154" s="66">
        <f t="shared" si="26"/>
        <v>17</v>
      </c>
      <c r="P154" s="31">
        <f>IF($D154="m",VLOOKUP(O154,AgeStdHMS!$A:$L,7,FALSE),VLOOKUP(O154,'AgeStdHMS W'!$A:$L,7,FALSE))</f>
        <v>1.8715277777777779E-2</v>
      </c>
      <c r="Q154" s="66">
        <f t="shared" si="26"/>
        <v>17</v>
      </c>
      <c r="R154" s="31">
        <f>IF($D154="m",VLOOKUP(Q154,AgeStdHMS!$A:$L,7,FALSE),VLOOKUP(Q154,'AgeStdHMS W'!$A:$L,7,FALSE))</f>
        <v>1.8715277777777779E-2</v>
      </c>
      <c r="S154" s="66">
        <f t="shared" si="26"/>
        <v>18</v>
      </c>
      <c r="T154" s="31">
        <f>IF($D154="m",VLOOKUP(S154,AgeStdHMS!$A:$L,7,FALSE),VLOOKUP(S154,'AgeStdHMS W'!$A:$L,7,FALSE))</f>
        <v>1.8564814814814815E-2</v>
      </c>
      <c r="U154" s="66">
        <f t="shared" si="26"/>
        <v>18</v>
      </c>
      <c r="V154" s="31">
        <f>IF($D154="m",VLOOKUP(U154,AgeStdHMS!$A:$L,7,FALSE),VLOOKUP(U154,'AgeStdHMS W'!$A:$L,7,FALSE))</f>
        <v>1.8564814814814815E-2</v>
      </c>
      <c r="W154" s="66">
        <f t="shared" si="27"/>
        <v>17</v>
      </c>
      <c r="X154" s="31">
        <f>IF($D154="m",VLOOKUP(W154,AgeStdHMS!$A:$L,7,FALSE),VLOOKUP(W154,'AgeStdHMS W'!$A:$L,7,FALSE))</f>
        <v>1.8715277777777779E-2</v>
      </c>
      <c r="Y154" s="66">
        <f t="shared" si="28"/>
        <v>17</v>
      </c>
      <c r="Z154" s="31">
        <f>IF($D154="m",VLOOKUP(Y154,AgeStdHMS!$A:$L,7,FALSE),VLOOKUP(Y154,'AgeStdHMS W'!$A:$L,7,FALSE))</f>
        <v>1.8715277777777779E-2</v>
      </c>
      <c r="AA154" s="66">
        <f t="shared" si="29"/>
        <v>17</v>
      </c>
      <c r="AB154" s="31">
        <f>IF($D154="m",VLOOKUP(AA154,AgeStdHMS!$A:$L,7,FALSE),VLOOKUP(AA154,'AgeStdHMS W'!$A:$L,7,FALSE))</f>
        <v>1.8715277777777779E-2</v>
      </c>
      <c r="AC154" s="66">
        <f t="shared" si="30"/>
        <v>17</v>
      </c>
      <c r="AD154" s="31">
        <f>IF($D154="m",VLOOKUP(AC154,AgeStdHMS!$A:$L,7,FALSE),VLOOKUP(AC154,'AgeStdHMS W'!$A:$L,7,FALSE))</f>
        <v>1.8715277777777779E-2</v>
      </c>
    </row>
    <row r="155" spans="1:30" x14ac:dyDescent="0.2">
      <c r="A155" s="60" t="s">
        <v>482</v>
      </c>
      <c r="B155" s="60" t="s">
        <v>481</v>
      </c>
      <c r="C155" s="60" t="str">
        <f t="shared" si="32"/>
        <v>Neil Matthews</v>
      </c>
      <c r="D155" s="70" t="s">
        <v>873</v>
      </c>
      <c r="E155" s="63">
        <v>21634</v>
      </c>
      <c r="F155" s="60" t="s">
        <v>480</v>
      </c>
      <c r="G155" s="66">
        <f t="shared" si="22"/>
        <v>56</v>
      </c>
      <c r="H155" s="31">
        <f>IF(D155="m",VLOOKUP(G155,AgeStdHMS!$A:$L,10,FALSE),VLOOKUP(G155,'AgeStdHMS W'!A:L,10,FALSE))</f>
        <v>3.605324074074074E-2</v>
      </c>
      <c r="I155" s="66">
        <f t="shared" si="31"/>
        <v>56</v>
      </c>
      <c r="J155" s="31">
        <f>IF($D155="m",VLOOKUP(I155,AgeStdHMS!$A:$L,12,FALSE),VLOOKUP(I155,'AgeStdHMS W'!$A:$L,12,FALSE))</f>
        <v>4.7731481481481479E-2</v>
      </c>
      <c r="K155" s="66">
        <f t="shared" si="24"/>
        <v>56</v>
      </c>
      <c r="L155" s="31">
        <f>IF($D155="m",VLOOKUP(K155,AgeStdHMS!$A:$L,12,FALSE),VLOOKUP(K155,'AgeStdHMS W'!$A:$L,12,FALSE))</f>
        <v>4.7731481481481479E-2</v>
      </c>
      <c r="M155" s="66">
        <f t="shared" si="25"/>
        <v>57</v>
      </c>
      <c r="N155" s="31">
        <f>IF($D155="m",VLOOKUP(M155,AgeStdHMS!$A:$L,2,FALSE),VLOOKUP(M155,'AgeStdHMS W'!$A:$L,2,FALSE))</f>
        <v>1.0821759259259258E-2</v>
      </c>
      <c r="O155" s="66">
        <f t="shared" si="26"/>
        <v>57</v>
      </c>
      <c r="P155" s="31">
        <f>IF($D155="m",VLOOKUP(O155,AgeStdHMS!$A:$L,7,FALSE),VLOOKUP(O155,'AgeStdHMS W'!$A:$L,7,FALSE))</f>
        <v>2.2164351851851852E-2</v>
      </c>
      <c r="Q155" s="66">
        <f t="shared" si="26"/>
        <v>57</v>
      </c>
      <c r="R155" s="31">
        <f>IF($D155="m",VLOOKUP(Q155,AgeStdHMS!$A:$L,7,FALSE),VLOOKUP(Q155,'AgeStdHMS W'!$A:$L,7,FALSE))</f>
        <v>2.2164351851851852E-2</v>
      </c>
      <c r="S155" s="66">
        <f t="shared" si="26"/>
        <v>57</v>
      </c>
      <c r="T155" s="31">
        <f>IF($D155="m",VLOOKUP(S155,AgeStdHMS!$A:$L,7,FALSE),VLOOKUP(S155,'AgeStdHMS W'!$A:$L,7,FALSE))</f>
        <v>2.2164351851851852E-2</v>
      </c>
      <c r="U155" s="66">
        <f t="shared" si="26"/>
        <v>57</v>
      </c>
      <c r="V155" s="31">
        <f>IF($D155="m",VLOOKUP(U155,AgeStdHMS!$A:$L,7,FALSE),VLOOKUP(U155,'AgeStdHMS W'!$A:$L,7,FALSE))</f>
        <v>2.2164351851851852E-2</v>
      </c>
      <c r="W155" s="66">
        <f t="shared" si="27"/>
        <v>57</v>
      </c>
      <c r="X155" s="31">
        <f>IF($D155="m",VLOOKUP(W155,AgeStdHMS!$A:$L,7,FALSE),VLOOKUP(W155,'AgeStdHMS W'!$A:$L,7,FALSE))</f>
        <v>2.2164351851851852E-2</v>
      </c>
      <c r="Y155" s="66">
        <f t="shared" si="28"/>
        <v>57</v>
      </c>
      <c r="Z155" s="31">
        <f>IF($D155="m",VLOOKUP(Y155,AgeStdHMS!$A:$L,7,FALSE),VLOOKUP(Y155,'AgeStdHMS W'!$A:$L,7,FALSE))</f>
        <v>2.2164351851851852E-2</v>
      </c>
      <c r="AA155" s="66">
        <f t="shared" si="29"/>
        <v>57</v>
      </c>
      <c r="AB155" s="31">
        <f>IF($D155="m",VLOOKUP(AA155,AgeStdHMS!$A:$L,7,FALSE),VLOOKUP(AA155,'AgeStdHMS W'!$A:$L,7,FALSE))</f>
        <v>2.2164351851851852E-2</v>
      </c>
      <c r="AC155" s="66">
        <f t="shared" si="30"/>
        <v>57</v>
      </c>
      <c r="AD155" s="31">
        <f>IF($D155="m",VLOOKUP(AC155,AgeStdHMS!$A:$L,7,FALSE),VLOOKUP(AC155,'AgeStdHMS W'!$A:$L,7,FALSE))</f>
        <v>2.2164351851851852E-2</v>
      </c>
    </row>
    <row r="156" spans="1:30" x14ac:dyDescent="0.2">
      <c r="A156" s="60" t="s">
        <v>479</v>
      </c>
      <c r="B156" s="70" t="s">
        <v>481</v>
      </c>
      <c r="C156" s="60" t="str">
        <f t="shared" si="32"/>
        <v>Joanne Matthews</v>
      </c>
      <c r="D156" s="70" t="s">
        <v>874</v>
      </c>
      <c r="E156" s="63">
        <v>24545</v>
      </c>
      <c r="F156" s="60" t="s">
        <v>478</v>
      </c>
      <c r="G156" s="66">
        <f t="shared" ref="G156:G219" si="33">INT((G$1-E156)/365.25)</f>
        <v>48</v>
      </c>
      <c r="H156" s="31">
        <f>IF(D156="m",VLOOKUP(G156,AgeStdHMS!$A:$L,10,FALSE),VLOOKUP(G156,'AgeStdHMS W'!A:L,10,FALSE))</f>
        <v>3.8067129629629631E-2</v>
      </c>
      <c r="I156" s="66">
        <f t="shared" si="31"/>
        <v>48</v>
      </c>
      <c r="J156" s="31">
        <f>IF($D156="m",VLOOKUP(I156,AgeStdHMS!$A:$L,12,FALSE),VLOOKUP(I156,'AgeStdHMS W'!$A:$L,12,FALSE))</f>
        <v>5.0289351851851849E-2</v>
      </c>
      <c r="K156" s="66">
        <f t="shared" si="24"/>
        <v>49</v>
      </c>
      <c r="L156" s="31">
        <f>IF($D156="m",VLOOKUP(K156,AgeStdHMS!$A:$L,12,FALSE),VLOOKUP(K156,'AgeStdHMS W'!$A:$L,12,FALSE))</f>
        <v>5.0879629629629629E-2</v>
      </c>
      <c r="M156" s="66">
        <f t="shared" si="25"/>
        <v>49</v>
      </c>
      <c r="N156" s="31">
        <f>IF($D156="m",VLOOKUP(M156,AgeStdHMS!$A:$L,2,FALSE),VLOOKUP(M156,'AgeStdHMS W'!$A:$L,2,FALSE))</f>
        <v>1.1354166666666667E-2</v>
      </c>
      <c r="O156" s="66">
        <f t="shared" si="26"/>
        <v>49</v>
      </c>
      <c r="P156" s="31">
        <f>IF($D156="m",VLOOKUP(O156,AgeStdHMS!$A:$L,7,FALSE),VLOOKUP(O156,'AgeStdHMS W'!$A:$L,7,FALSE))</f>
        <v>2.3518518518518518E-2</v>
      </c>
      <c r="Q156" s="66">
        <f t="shared" si="26"/>
        <v>49</v>
      </c>
      <c r="R156" s="31">
        <f>IF($D156="m",VLOOKUP(Q156,AgeStdHMS!$A:$L,7,FALSE),VLOOKUP(Q156,'AgeStdHMS W'!$A:$L,7,FALSE))</f>
        <v>2.3518518518518518E-2</v>
      </c>
      <c r="S156" s="66">
        <f t="shared" si="26"/>
        <v>49</v>
      </c>
      <c r="T156" s="31">
        <f>IF($D156="m",VLOOKUP(S156,AgeStdHMS!$A:$L,7,FALSE),VLOOKUP(S156,'AgeStdHMS W'!$A:$L,7,FALSE))</f>
        <v>2.3518518518518518E-2</v>
      </c>
      <c r="U156" s="66">
        <f t="shared" si="26"/>
        <v>49</v>
      </c>
      <c r="V156" s="31">
        <f>IF($D156="m",VLOOKUP(U156,AgeStdHMS!$A:$L,7,FALSE),VLOOKUP(U156,'AgeStdHMS W'!$A:$L,7,FALSE))</f>
        <v>2.3518518518518518E-2</v>
      </c>
      <c r="W156" s="66">
        <f t="shared" si="27"/>
        <v>49</v>
      </c>
      <c r="X156" s="31">
        <f>IF($D156="m",VLOOKUP(W156,AgeStdHMS!$A:$L,7,FALSE),VLOOKUP(W156,'AgeStdHMS W'!$A:$L,7,FALSE))</f>
        <v>2.3518518518518518E-2</v>
      </c>
      <c r="Y156" s="66">
        <f t="shared" si="28"/>
        <v>49</v>
      </c>
      <c r="Z156" s="31">
        <f>IF($D156="m",VLOOKUP(Y156,AgeStdHMS!$A:$L,7,FALSE),VLOOKUP(Y156,'AgeStdHMS W'!$A:$L,7,FALSE))</f>
        <v>2.3518518518518518E-2</v>
      </c>
      <c r="AA156" s="66">
        <f t="shared" si="29"/>
        <v>49</v>
      </c>
      <c r="AB156" s="31">
        <f>IF($D156="m",VLOOKUP(AA156,AgeStdHMS!$A:$L,7,FALSE),VLOOKUP(AA156,'AgeStdHMS W'!$A:$L,7,FALSE))</f>
        <v>2.3518518518518518E-2</v>
      </c>
      <c r="AC156" s="66">
        <f t="shared" si="30"/>
        <v>49</v>
      </c>
      <c r="AD156" s="31">
        <f>IF($D156="m",VLOOKUP(AC156,AgeStdHMS!$A:$L,7,FALSE),VLOOKUP(AC156,'AgeStdHMS W'!$A:$L,7,FALSE))</f>
        <v>2.3518518518518518E-2</v>
      </c>
    </row>
    <row r="157" spans="1:30" x14ac:dyDescent="0.2">
      <c r="A157" s="60" t="s">
        <v>477</v>
      </c>
      <c r="B157" s="60" t="s">
        <v>476</v>
      </c>
      <c r="C157" s="60" t="str">
        <f t="shared" si="32"/>
        <v>Jacqueline McCallum</v>
      </c>
      <c r="D157" s="70" t="s">
        <v>874</v>
      </c>
      <c r="E157" s="63">
        <v>26898</v>
      </c>
      <c r="F157" s="60" t="s">
        <v>475</v>
      </c>
      <c r="G157" s="66">
        <f t="shared" si="33"/>
        <v>42</v>
      </c>
      <c r="H157" s="31">
        <f>IF(D157="m",VLOOKUP(G157,AgeStdHMS!$A:$L,10,FALSE),VLOOKUP(G157,'AgeStdHMS W'!A:L,10,FALSE))</f>
        <v>3.5949074074074071E-2</v>
      </c>
      <c r="I157" s="66">
        <f t="shared" si="31"/>
        <v>42</v>
      </c>
      <c r="J157" s="31">
        <f>IF($D157="m",VLOOKUP(I157,AgeStdHMS!$A:$L,12,FALSE),VLOOKUP(I157,'AgeStdHMS W'!$A:$L,12,FALSE))</f>
        <v>4.7500000000000001E-2</v>
      </c>
      <c r="K157" s="66">
        <f t="shared" si="24"/>
        <v>42</v>
      </c>
      <c r="L157" s="31">
        <f>IF($D157="m",VLOOKUP(K157,AgeStdHMS!$A:$L,12,FALSE),VLOOKUP(K157,'AgeStdHMS W'!$A:$L,12,FALSE))</f>
        <v>4.7500000000000001E-2</v>
      </c>
      <c r="M157" s="66">
        <f t="shared" si="25"/>
        <v>42</v>
      </c>
      <c r="N157" s="31">
        <f>IF($D157="m",VLOOKUP(M157,AgeStdHMS!$A:$L,2,FALSE),VLOOKUP(M157,'AgeStdHMS W'!$A:$L,2,FALSE))</f>
        <v>1.0659722222222221E-2</v>
      </c>
      <c r="O157" s="66">
        <f t="shared" si="26"/>
        <v>42</v>
      </c>
      <c r="P157" s="31">
        <f>IF($D157="m",VLOOKUP(O157,AgeStdHMS!$A:$L,7,FALSE),VLOOKUP(O157,'AgeStdHMS W'!$A:$L,7,FALSE))</f>
        <v>2.1979166666666668E-2</v>
      </c>
      <c r="Q157" s="66">
        <f t="shared" si="26"/>
        <v>42</v>
      </c>
      <c r="R157" s="31">
        <f>IF($D157="m",VLOOKUP(Q157,AgeStdHMS!$A:$L,7,FALSE),VLOOKUP(Q157,'AgeStdHMS W'!$A:$L,7,FALSE))</f>
        <v>2.1979166666666668E-2</v>
      </c>
      <c r="S157" s="66">
        <f t="shared" si="26"/>
        <v>42</v>
      </c>
      <c r="T157" s="31">
        <f>IF($D157="m",VLOOKUP(S157,AgeStdHMS!$A:$L,7,FALSE),VLOOKUP(S157,'AgeStdHMS W'!$A:$L,7,FALSE))</f>
        <v>2.1979166666666668E-2</v>
      </c>
      <c r="U157" s="66">
        <f t="shared" si="26"/>
        <v>42</v>
      </c>
      <c r="V157" s="31">
        <f>IF($D157="m",VLOOKUP(U157,AgeStdHMS!$A:$L,7,FALSE),VLOOKUP(U157,'AgeStdHMS W'!$A:$L,7,FALSE))</f>
        <v>2.1979166666666668E-2</v>
      </c>
      <c r="W157" s="66">
        <f t="shared" si="27"/>
        <v>42</v>
      </c>
      <c r="X157" s="31">
        <f>IF($D157="m",VLOOKUP(W157,AgeStdHMS!$A:$L,7,FALSE),VLOOKUP(W157,'AgeStdHMS W'!$A:$L,7,FALSE))</f>
        <v>2.1979166666666668E-2</v>
      </c>
      <c r="Y157" s="66">
        <f t="shared" si="28"/>
        <v>42</v>
      </c>
      <c r="Z157" s="31">
        <f>IF($D157="m",VLOOKUP(Y157,AgeStdHMS!$A:$L,7,FALSE),VLOOKUP(Y157,'AgeStdHMS W'!$A:$L,7,FALSE))</f>
        <v>2.1979166666666668E-2</v>
      </c>
      <c r="AA157" s="66">
        <f t="shared" si="29"/>
        <v>42</v>
      </c>
      <c r="AB157" s="31">
        <f>IF($D157="m",VLOOKUP(AA157,AgeStdHMS!$A:$L,7,FALSE),VLOOKUP(AA157,'AgeStdHMS W'!$A:$L,7,FALSE))</f>
        <v>2.1979166666666668E-2</v>
      </c>
      <c r="AC157" s="66">
        <f t="shared" si="30"/>
        <v>42</v>
      </c>
      <c r="AD157" s="31">
        <f>IF($D157="m",VLOOKUP(AC157,AgeStdHMS!$A:$L,7,FALSE),VLOOKUP(AC157,'AgeStdHMS W'!$A:$L,7,FALSE))</f>
        <v>2.1979166666666668E-2</v>
      </c>
    </row>
    <row r="158" spans="1:30" x14ac:dyDescent="0.2">
      <c r="A158" s="60" t="s">
        <v>474</v>
      </c>
      <c r="B158" s="60" t="s">
        <v>473</v>
      </c>
      <c r="C158" s="60" t="str">
        <f t="shared" si="32"/>
        <v>Ellie McCurry</v>
      </c>
      <c r="D158" s="70" t="s">
        <v>874</v>
      </c>
      <c r="E158" s="63">
        <v>35903</v>
      </c>
      <c r="F158" s="60" t="s">
        <v>472</v>
      </c>
      <c r="G158" s="66">
        <f t="shared" si="33"/>
        <v>17</v>
      </c>
      <c r="H158" s="31">
        <f>IF(D158="m",VLOOKUP(G158,AgeStdHMS!$A:$L,10,FALSE),VLOOKUP(G158,'AgeStdHMS W'!A:L,10,FALSE))</f>
        <v>3.4594907407407408E-2</v>
      </c>
      <c r="I158" s="66">
        <f t="shared" si="31"/>
        <v>17</v>
      </c>
      <c r="J158" s="31">
        <f>IF($D158="m",VLOOKUP(I158,AgeStdHMS!$A:$L,12,FALSE),VLOOKUP(I158,'AgeStdHMS W'!$A:$L,12,FALSE))</f>
        <v>4.7534722222222221E-2</v>
      </c>
      <c r="K158" s="66">
        <f t="shared" si="24"/>
        <v>17</v>
      </c>
      <c r="L158" s="31">
        <f>IF($D158="m",VLOOKUP(K158,AgeStdHMS!$A:$L,12,FALSE),VLOOKUP(K158,'AgeStdHMS W'!$A:$L,12,FALSE))</f>
        <v>4.7534722222222221E-2</v>
      </c>
      <c r="M158" s="66">
        <f t="shared" si="25"/>
        <v>17</v>
      </c>
      <c r="N158" s="31">
        <f>IF($D158="m",VLOOKUP(M158,AgeStdHMS!$A:$L,2,FALSE),VLOOKUP(M158,'AgeStdHMS W'!$A:$L,2,FALSE))</f>
        <v>1.0416666666666666E-2</v>
      </c>
      <c r="O158" s="66">
        <f t="shared" si="26"/>
        <v>18</v>
      </c>
      <c r="P158" s="31">
        <f>IF($D158="m",VLOOKUP(O158,AgeStdHMS!$A:$L,7,FALSE),VLOOKUP(O158,'AgeStdHMS W'!$A:$L,7,FALSE))</f>
        <v>2.1296296296296296E-2</v>
      </c>
      <c r="Q158" s="66">
        <f t="shared" si="26"/>
        <v>18</v>
      </c>
      <c r="R158" s="31">
        <f>IF($D158="m",VLOOKUP(Q158,AgeStdHMS!$A:$L,7,FALSE),VLOOKUP(Q158,'AgeStdHMS W'!$A:$L,7,FALSE))</f>
        <v>2.1296296296296296E-2</v>
      </c>
      <c r="S158" s="66">
        <f t="shared" si="26"/>
        <v>18</v>
      </c>
      <c r="T158" s="31">
        <f>IF($D158="m",VLOOKUP(S158,AgeStdHMS!$A:$L,7,FALSE),VLOOKUP(S158,'AgeStdHMS W'!$A:$L,7,FALSE))</f>
        <v>2.1296296296296296E-2</v>
      </c>
      <c r="U158" s="66">
        <f t="shared" si="26"/>
        <v>18</v>
      </c>
      <c r="V158" s="31">
        <f>IF($D158="m",VLOOKUP(U158,AgeStdHMS!$A:$L,7,FALSE),VLOOKUP(U158,'AgeStdHMS W'!$A:$L,7,FALSE))</f>
        <v>2.1296296296296296E-2</v>
      </c>
      <c r="W158" s="66">
        <f t="shared" si="27"/>
        <v>18</v>
      </c>
      <c r="X158" s="31">
        <f>IF($D158="m",VLOOKUP(W158,AgeStdHMS!$A:$L,7,FALSE),VLOOKUP(W158,'AgeStdHMS W'!$A:$L,7,FALSE))</f>
        <v>2.1296296296296296E-2</v>
      </c>
      <c r="Y158" s="66">
        <f t="shared" si="28"/>
        <v>18</v>
      </c>
      <c r="Z158" s="31">
        <f>IF($D158="m",VLOOKUP(Y158,AgeStdHMS!$A:$L,7,FALSE),VLOOKUP(Y158,'AgeStdHMS W'!$A:$L,7,FALSE))</f>
        <v>2.1296296296296296E-2</v>
      </c>
      <c r="AA158" s="66">
        <f t="shared" si="29"/>
        <v>18</v>
      </c>
      <c r="AB158" s="31">
        <f>IF($D158="m",VLOOKUP(AA158,AgeStdHMS!$A:$L,7,FALSE),VLOOKUP(AA158,'AgeStdHMS W'!$A:$L,7,FALSE))</f>
        <v>2.1296296296296296E-2</v>
      </c>
      <c r="AC158" s="66">
        <f t="shared" si="30"/>
        <v>18</v>
      </c>
      <c r="AD158" s="31">
        <f>IF($D158="m",VLOOKUP(AC158,AgeStdHMS!$A:$L,7,FALSE),VLOOKUP(AC158,'AgeStdHMS W'!$A:$L,7,FALSE))</f>
        <v>2.1296296296296296E-2</v>
      </c>
    </row>
    <row r="159" spans="1:30" x14ac:dyDescent="0.2">
      <c r="A159" s="60" t="s">
        <v>471</v>
      </c>
      <c r="B159" s="60" t="s">
        <v>470</v>
      </c>
      <c r="C159" s="60" t="str">
        <f t="shared" si="32"/>
        <v>John  McDowall</v>
      </c>
      <c r="D159" s="70" t="s">
        <v>873</v>
      </c>
      <c r="E159" s="63">
        <v>24273</v>
      </c>
      <c r="F159" s="60" t="s">
        <v>469</v>
      </c>
      <c r="G159" s="66">
        <f t="shared" si="33"/>
        <v>49</v>
      </c>
      <c r="H159" s="31">
        <f>IF(D159="m",VLOOKUP(G159,AgeStdHMS!$A:$L,10,FALSE),VLOOKUP(G159,'AgeStdHMS W'!A:L,10,FALSE))</f>
        <v>3.3900462962962966E-2</v>
      </c>
      <c r="I159" s="66">
        <f t="shared" si="31"/>
        <v>49</v>
      </c>
      <c r="J159" s="31">
        <f>IF($D159="m",VLOOKUP(I159,AgeStdHMS!$A:$L,12,FALSE),VLOOKUP(I159,'AgeStdHMS W'!$A:$L,12,FALSE))</f>
        <v>4.4849537037037035E-2</v>
      </c>
      <c r="K159" s="66">
        <f t="shared" si="24"/>
        <v>49</v>
      </c>
      <c r="L159" s="31">
        <f>IF($D159="m",VLOOKUP(K159,AgeStdHMS!$A:$L,12,FALSE),VLOOKUP(K159,'AgeStdHMS W'!$A:$L,12,FALSE))</f>
        <v>4.4849537037037035E-2</v>
      </c>
      <c r="M159" s="66">
        <f t="shared" si="25"/>
        <v>49</v>
      </c>
      <c r="N159" s="31">
        <f>IF($D159="m",VLOOKUP(M159,AgeStdHMS!$A:$L,2,FALSE),VLOOKUP(M159,'AgeStdHMS W'!$A:$L,2,FALSE))</f>
        <v>1.0162037037037037E-2</v>
      </c>
      <c r="O159" s="66">
        <f t="shared" si="26"/>
        <v>49</v>
      </c>
      <c r="P159" s="31">
        <f>IF($D159="m",VLOOKUP(O159,AgeStdHMS!$A:$L,7,FALSE),VLOOKUP(O159,'AgeStdHMS W'!$A:$L,7,FALSE))</f>
        <v>2.0682870370370369E-2</v>
      </c>
      <c r="Q159" s="66">
        <f t="shared" si="26"/>
        <v>49</v>
      </c>
      <c r="R159" s="31">
        <f>IF($D159="m",VLOOKUP(Q159,AgeStdHMS!$A:$L,7,FALSE),VLOOKUP(Q159,'AgeStdHMS W'!$A:$L,7,FALSE))</f>
        <v>2.0682870370370369E-2</v>
      </c>
      <c r="S159" s="66">
        <f t="shared" si="26"/>
        <v>50</v>
      </c>
      <c r="T159" s="31">
        <f>IF($D159="m",VLOOKUP(S159,AgeStdHMS!$A:$L,7,FALSE),VLOOKUP(S159,'AgeStdHMS W'!$A:$L,7,FALSE))</f>
        <v>2.0868055555555556E-2</v>
      </c>
      <c r="U159" s="66">
        <f t="shared" si="26"/>
        <v>50</v>
      </c>
      <c r="V159" s="31">
        <f>IF($D159="m",VLOOKUP(U159,AgeStdHMS!$A:$L,7,FALSE),VLOOKUP(U159,'AgeStdHMS W'!$A:$L,7,FALSE))</f>
        <v>2.0868055555555556E-2</v>
      </c>
      <c r="W159" s="66">
        <f t="shared" si="27"/>
        <v>49</v>
      </c>
      <c r="X159" s="31">
        <f>IF($D159="m",VLOOKUP(W159,AgeStdHMS!$A:$L,7,FALSE),VLOOKUP(W159,'AgeStdHMS W'!$A:$L,7,FALSE))</f>
        <v>2.0682870370370369E-2</v>
      </c>
      <c r="Y159" s="66">
        <f t="shared" si="28"/>
        <v>49</v>
      </c>
      <c r="Z159" s="31">
        <f>IF($D159="m",VLOOKUP(Y159,AgeStdHMS!$A:$L,7,FALSE),VLOOKUP(Y159,'AgeStdHMS W'!$A:$L,7,FALSE))</f>
        <v>2.0682870370370369E-2</v>
      </c>
      <c r="AA159" s="66">
        <f t="shared" si="29"/>
        <v>49</v>
      </c>
      <c r="AB159" s="31">
        <f>IF($D159="m",VLOOKUP(AA159,AgeStdHMS!$A:$L,7,FALSE),VLOOKUP(AA159,'AgeStdHMS W'!$A:$L,7,FALSE))</f>
        <v>2.0682870370370369E-2</v>
      </c>
      <c r="AC159" s="66">
        <f t="shared" si="30"/>
        <v>49</v>
      </c>
      <c r="AD159" s="31">
        <f>IF($D159="m",VLOOKUP(AC159,AgeStdHMS!$A:$L,7,FALSE),VLOOKUP(AC159,'AgeStdHMS W'!$A:$L,7,FALSE))</f>
        <v>2.0682870370370369E-2</v>
      </c>
    </row>
    <row r="160" spans="1:30" x14ac:dyDescent="0.2">
      <c r="A160" s="60" t="s">
        <v>468</v>
      </c>
      <c r="B160" s="60" t="s">
        <v>467</v>
      </c>
      <c r="C160" s="60" t="str">
        <f t="shared" si="32"/>
        <v>Keith McLellan</v>
      </c>
      <c r="D160" s="70" t="s">
        <v>873</v>
      </c>
      <c r="E160" s="63">
        <v>20712</v>
      </c>
      <c r="F160" s="60" t="s">
        <v>466</v>
      </c>
      <c r="G160" s="66">
        <f t="shared" si="33"/>
        <v>59</v>
      </c>
      <c r="H160" s="31">
        <f>IF(D160="m",VLOOKUP(G160,AgeStdHMS!$A:$L,10,FALSE),VLOOKUP(G160,'AgeStdHMS W'!A:L,10,FALSE))</f>
        <v>3.7060185185185182E-2</v>
      </c>
      <c r="I160" s="66">
        <f t="shared" si="31"/>
        <v>59</v>
      </c>
      <c r="J160" s="31">
        <f>IF($D160="m",VLOOKUP(I160,AgeStdHMS!$A:$L,12,FALSE),VLOOKUP(I160,'AgeStdHMS W'!$A:$L,12,FALSE))</f>
        <v>4.9074074074074076E-2</v>
      </c>
      <c r="K160" s="66">
        <f t="shared" si="24"/>
        <v>59</v>
      </c>
      <c r="L160" s="31">
        <f>IF($D160="m",VLOOKUP(K160,AgeStdHMS!$A:$L,12,FALSE),VLOOKUP(K160,'AgeStdHMS W'!$A:$L,12,FALSE))</f>
        <v>4.9074074074074076E-2</v>
      </c>
      <c r="M160" s="66">
        <f t="shared" si="25"/>
        <v>59</v>
      </c>
      <c r="N160" s="31">
        <f>IF($D160="m",VLOOKUP(M160,AgeStdHMS!$A:$L,2,FALSE),VLOOKUP(M160,'AgeStdHMS W'!$A:$L,2,FALSE))</f>
        <v>1.0995370370370371E-2</v>
      </c>
      <c r="O160" s="66">
        <f t="shared" si="26"/>
        <v>59</v>
      </c>
      <c r="P160" s="31">
        <f>IF($D160="m",VLOOKUP(O160,AgeStdHMS!$A:$L,7,FALSE),VLOOKUP(O160,'AgeStdHMS W'!$A:$L,7,FALSE))</f>
        <v>2.2569444444444444E-2</v>
      </c>
      <c r="Q160" s="66">
        <f t="shared" si="26"/>
        <v>59</v>
      </c>
      <c r="R160" s="31">
        <f>IF($D160="m",VLOOKUP(Q160,AgeStdHMS!$A:$L,7,FALSE),VLOOKUP(Q160,'AgeStdHMS W'!$A:$L,7,FALSE))</f>
        <v>2.2569444444444444E-2</v>
      </c>
      <c r="S160" s="66">
        <f t="shared" si="26"/>
        <v>59</v>
      </c>
      <c r="T160" s="31">
        <f>IF($D160="m",VLOOKUP(S160,AgeStdHMS!$A:$L,7,FALSE),VLOOKUP(S160,'AgeStdHMS W'!$A:$L,7,FALSE))</f>
        <v>2.2569444444444444E-2</v>
      </c>
      <c r="U160" s="66">
        <f t="shared" si="26"/>
        <v>59</v>
      </c>
      <c r="V160" s="31">
        <f>IF($D160="m",VLOOKUP(U160,AgeStdHMS!$A:$L,7,FALSE),VLOOKUP(U160,'AgeStdHMS W'!$A:$L,7,FALSE))</f>
        <v>2.2569444444444444E-2</v>
      </c>
      <c r="W160" s="66">
        <f t="shared" si="27"/>
        <v>59</v>
      </c>
      <c r="X160" s="31">
        <f>IF($D160="m",VLOOKUP(W160,AgeStdHMS!$A:$L,7,FALSE),VLOOKUP(W160,'AgeStdHMS W'!$A:$L,7,FALSE))</f>
        <v>2.2569444444444444E-2</v>
      </c>
      <c r="Y160" s="66">
        <f t="shared" si="28"/>
        <v>59</v>
      </c>
      <c r="Z160" s="31">
        <f>IF($D160="m",VLOOKUP(Y160,AgeStdHMS!$A:$L,7,FALSE),VLOOKUP(Y160,'AgeStdHMS W'!$A:$L,7,FALSE))</f>
        <v>2.2569444444444444E-2</v>
      </c>
      <c r="AA160" s="66">
        <f t="shared" si="29"/>
        <v>59</v>
      </c>
      <c r="AB160" s="31">
        <f>IF($D160="m",VLOOKUP(AA160,AgeStdHMS!$A:$L,7,FALSE),VLOOKUP(AA160,'AgeStdHMS W'!$A:$L,7,FALSE))</f>
        <v>2.2569444444444444E-2</v>
      </c>
      <c r="AC160" s="66">
        <f t="shared" si="30"/>
        <v>59</v>
      </c>
      <c r="AD160" s="31">
        <f>IF($D160="m",VLOOKUP(AC160,AgeStdHMS!$A:$L,7,FALSE),VLOOKUP(AC160,'AgeStdHMS W'!$A:$L,7,FALSE))</f>
        <v>2.2569444444444444E-2</v>
      </c>
    </row>
    <row r="161" spans="1:30" x14ac:dyDescent="0.2">
      <c r="A161" s="60" t="s">
        <v>304</v>
      </c>
      <c r="B161" s="60" t="s">
        <v>464</v>
      </c>
      <c r="C161" s="60" t="str">
        <f t="shared" si="32"/>
        <v>Helen Meigh</v>
      </c>
      <c r="D161" s="70" t="s">
        <v>874</v>
      </c>
      <c r="E161" s="63">
        <v>30000</v>
      </c>
      <c r="F161" s="60" t="s">
        <v>465</v>
      </c>
      <c r="G161" s="66">
        <f t="shared" si="33"/>
        <v>33</v>
      </c>
      <c r="H161" s="31">
        <f>IF(D161="m",VLOOKUP(G161,AgeStdHMS!$A:$L,10,FALSE),VLOOKUP(G161,'AgeStdHMS W'!A:L,10,FALSE))</f>
        <v>3.4421296296296297E-2</v>
      </c>
      <c r="I161" s="66">
        <f t="shared" si="31"/>
        <v>33</v>
      </c>
      <c r="J161" s="31">
        <f>IF($D161="m",VLOOKUP(I161,AgeStdHMS!$A:$L,12,FALSE),VLOOKUP(I161,'AgeStdHMS W'!$A:$L,12,FALSE))</f>
        <v>4.5474537037037036E-2</v>
      </c>
      <c r="K161" s="66">
        <f t="shared" si="24"/>
        <v>34</v>
      </c>
      <c r="L161" s="31">
        <f>IF($D161="m",VLOOKUP(K161,AgeStdHMS!$A:$L,12,FALSE),VLOOKUP(K161,'AgeStdHMS W'!$A:$L,12,FALSE))</f>
        <v>4.5590277777777778E-2</v>
      </c>
      <c r="M161" s="66">
        <f t="shared" si="25"/>
        <v>34</v>
      </c>
      <c r="N161" s="31">
        <f>IF($D161="m",VLOOKUP(M161,AgeStdHMS!$A:$L,2,FALSE),VLOOKUP(M161,'AgeStdHMS W'!$A:$L,2,FALSE))</f>
        <v>1.0300925925925925E-2</v>
      </c>
      <c r="O161" s="66">
        <f t="shared" si="26"/>
        <v>34</v>
      </c>
      <c r="P161" s="31">
        <f>IF($D161="m",VLOOKUP(O161,AgeStdHMS!$A:$L,7,FALSE),VLOOKUP(O161,'AgeStdHMS W'!$A:$L,7,FALSE))</f>
        <v>2.1157407407407406E-2</v>
      </c>
      <c r="Q161" s="66">
        <f t="shared" si="26"/>
        <v>34</v>
      </c>
      <c r="R161" s="31">
        <f>IF($D161="m",VLOOKUP(Q161,AgeStdHMS!$A:$L,7,FALSE),VLOOKUP(Q161,'AgeStdHMS W'!$A:$L,7,FALSE))</f>
        <v>2.1157407407407406E-2</v>
      </c>
      <c r="S161" s="66">
        <f t="shared" si="26"/>
        <v>34</v>
      </c>
      <c r="T161" s="31">
        <f>IF($D161="m",VLOOKUP(S161,AgeStdHMS!$A:$L,7,FALSE),VLOOKUP(S161,'AgeStdHMS W'!$A:$L,7,FALSE))</f>
        <v>2.1157407407407406E-2</v>
      </c>
      <c r="U161" s="66">
        <f t="shared" si="26"/>
        <v>34</v>
      </c>
      <c r="V161" s="31">
        <f>IF($D161="m",VLOOKUP(U161,AgeStdHMS!$A:$L,7,FALSE),VLOOKUP(U161,'AgeStdHMS W'!$A:$L,7,FALSE))</f>
        <v>2.1157407407407406E-2</v>
      </c>
      <c r="W161" s="66">
        <f t="shared" si="27"/>
        <v>34</v>
      </c>
      <c r="X161" s="31">
        <f>IF($D161="m",VLOOKUP(W161,AgeStdHMS!$A:$L,7,FALSE),VLOOKUP(W161,'AgeStdHMS W'!$A:$L,7,FALSE))</f>
        <v>2.1157407407407406E-2</v>
      </c>
      <c r="Y161" s="66">
        <f t="shared" si="28"/>
        <v>34</v>
      </c>
      <c r="Z161" s="31">
        <f>IF($D161="m",VLOOKUP(Y161,AgeStdHMS!$A:$L,7,FALSE),VLOOKUP(Y161,'AgeStdHMS W'!$A:$L,7,FALSE))</f>
        <v>2.1157407407407406E-2</v>
      </c>
      <c r="AA161" s="66">
        <f t="shared" si="29"/>
        <v>34</v>
      </c>
      <c r="AB161" s="31">
        <f>IF($D161="m",VLOOKUP(AA161,AgeStdHMS!$A:$L,7,FALSE),VLOOKUP(AA161,'AgeStdHMS W'!$A:$L,7,FALSE))</f>
        <v>2.1157407407407406E-2</v>
      </c>
      <c r="AC161" s="66">
        <f t="shared" si="30"/>
        <v>34</v>
      </c>
      <c r="AD161" s="31">
        <f>IF($D161="m",VLOOKUP(AC161,AgeStdHMS!$A:$L,7,FALSE),VLOOKUP(AC161,'AgeStdHMS W'!$A:$L,7,FALSE))</f>
        <v>2.1157407407407406E-2</v>
      </c>
    </row>
    <row r="162" spans="1:30" x14ac:dyDescent="0.2">
      <c r="A162" s="60" t="s">
        <v>251</v>
      </c>
      <c r="B162" s="60" t="s">
        <v>464</v>
      </c>
      <c r="C162" s="60" t="str">
        <f t="shared" si="32"/>
        <v>Peter Meigh</v>
      </c>
      <c r="D162" s="70" t="s">
        <v>873</v>
      </c>
      <c r="E162" s="63">
        <v>29529</v>
      </c>
      <c r="F162" s="60" t="s">
        <v>463</v>
      </c>
      <c r="G162" s="66">
        <f t="shared" si="33"/>
        <v>35</v>
      </c>
      <c r="H162" s="31">
        <f>IF(D162="m",VLOOKUP(G162,AgeStdHMS!$A:$L,10,FALSE),VLOOKUP(G162,'AgeStdHMS W'!A:L,10,FALSE))</f>
        <v>3.0752314814814816E-2</v>
      </c>
      <c r="I162" s="66">
        <f t="shared" si="31"/>
        <v>35</v>
      </c>
      <c r="J162" s="31">
        <f>IF($D162="m",VLOOKUP(I162,AgeStdHMS!$A:$L,12,FALSE),VLOOKUP(I162,'AgeStdHMS W'!$A:$L,12,FALSE))</f>
        <v>4.0752314814814818E-2</v>
      </c>
      <c r="K162" s="66">
        <f t="shared" si="24"/>
        <v>35</v>
      </c>
      <c r="L162" s="31">
        <f>IF($D162="m",VLOOKUP(K162,AgeStdHMS!$A:$L,12,FALSE),VLOOKUP(K162,'AgeStdHMS W'!$A:$L,12,FALSE))</f>
        <v>4.0752314814814818E-2</v>
      </c>
      <c r="M162" s="66">
        <f t="shared" si="25"/>
        <v>35</v>
      </c>
      <c r="N162" s="31">
        <f>IF($D162="m",VLOOKUP(M162,AgeStdHMS!$A:$L,2,FALSE),VLOOKUP(M162,'AgeStdHMS W'!$A:$L,2,FALSE))</f>
        <v>9.2129629629629627E-3</v>
      </c>
      <c r="O162" s="66">
        <f t="shared" si="26"/>
        <v>35</v>
      </c>
      <c r="P162" s="31">
        <f>IF($D162="m",VLOOKUP(O162,AgeStdHMS!$A:$L,7,FALSE),VLOOKUP(O162,'AgeStdHMS W'!$A:$L,7,FALSE))</f>
        <v>1.8726851851851852E-2</v>
      </c>
      <c r="Q162" s="66">
        <f t="shared" si="26"/>
        <v>35</v>
      </c>
      <c r="R162" s="31">
        <f>IF($D162="m",VLOOKUP(Q162,AgeStdHMS!$A:$L,7,FALSE),VLOOKUP(Q162,'AgeStdHMS W'!$A:$L,7,FALSE))</f>
        <v>1.8726851851851852E-2</v>
      </c>
      <c r="S162" s="66">
        <f t="shared" si="26"/>
        <v>35</v>
      </c>
      <c r="T162" s="31">
        <f>IF($D162="m",VLOOKUP(S162,AgeStdHMS!$A:$L,7,FALSE),VLOOKUP(S162,'AgeStdHMS W'!$A:$L,7,FALSE))</f>
        <v>1.8726851851851852E-2</v>
      </c>
      <c r="U162" s="66">
        <f t="shared" si="26"/>
        <v>35</v>
      </c>
      <c r="V162" s="31">
        <f>IF($D162="m",VLOOKUP(U162,AgeStdHMS!$A:$L,7,FALSE),VLOOKUP(U162,'AgeStdHMS W'!$A:$L,7,FALSE))</f>
        <v>1.8726851851851852E-2</v>
      </c>
      <c r="W162" s="66">
        <f t="shared" si="27"/>
        <v>35</v>
      </c>
      <c r="X162" s="31">
        <f>IF($D162="m",VLOOKUP(W162,AgeStdHMS!$A:$L,7,FALSE),VLOOKUP(W162,'AgeStdHMS W'!$A:$L,7,FALSE))</f>
        <v>1.8726851851851852E-2</v>
      </c>
      <c r="Y162" s="66">
        <f t="shared" si="28"/>
        <v>35</v>
      </c>
      <c r="Z162" s="31">
        <f>IF($D162="m",VLOOKUP(Y162,AgeStdHMS!$A:$L,7,FALSE),VLOOKUP(Y162,'AgeStdHMS W'!$A:$L,7,FALSE))</f>
        <v>1.8726851851851852E-2</v>
      </c>
      <c r="AA162" s="66">
        <f t="shared" si="29"/>
        <v>35</v>
      </c>
      <c r="AB162" s="31">
        <f>IF($D162="m",VLOOKUP(AA162,AgeStdHMS!$A:$L,7,FALSE),VLOOKUP(AA162,'AgeStdHMS W'!$A:$L,7,FALSE))</f>
        <v>1.8726851851851852E-2</v>
      </c>
      <c r="AC162" s="66">
        <f t="shared" si="30"/>
        <v>35</v>
      </c>
      <c r="AD162" s="31">
        <f>IF($D162="m",VLOOKUP(AC162,AgeStdHMS!$A:$L,7,FALSE),VLOOKUP(AC162,'AgeStdHMS W'!$A:$L,7,FALSE))</f>
        <v>1.8726851851851852E-2</v>
      </c>
    </row>
    <row r="163" spans="1:30" x14ac:dyDescent="0.2">
      <c r="A163" s="60" t="s">
        <v>462</v>
      </c>
      <c r="B163" s="60" t="s">
        <v>459</v>
      </c>
      <c r="C163" s="60" t="str">
        <f t="shared" si="32"/>
        <v>Dick Meredith</v>
      </c>
      <c r="D163" s="70" t="s">
        <v>873</v>
      </c>
      <c r="E163" s="63">
        <v>12811</v>
      </c>
      <c r="F163" s="60" t="s">
        <v>461</v>
      </c>
      <c r="G163" s="66">
        <f t="shared" si="33"/>
        <v>80</v>
      </c>
      <c r="H163" s="31">
        <f>IF(D163="m",VLOOKUP(G163,AgeStdHMS!$A:$L,10,FALSE),VLOOKUP(G163,'AgeStdHMS W'!A:L,10,FALSE))</f>
        <v>4.8831018518518517E-2</v>
      </c>
      <c r="I163" s="66">
        <f t="shared" si="31"/>
        <v>81</v>
      </c>
      <c r="J163" s="31">
        <f>IF($D163="m",VLOOKUP(I163,AgeStdHMS!$A:$L,12,FALSE),VLOOKUP(I163,'AgeStdHMS W'!$A:$L,12,FALSE))</f>
        <v>6.6180555555555562E-2</v>
      </c>
      <c r="K163" s="66">
        <f t="shared" si="24"/>
        <v>81</v>
      </c>
      <c r="L163" s="31">
        <f>IF($D163="m",VLOOKUP(K163,AgeStdHMS!$A:$L,12,FALSE),VLOOKUP(K163,'AgeStdHMS W'!$A:$L,12,FALSE))</f>
        <v>6.6180555555555562E-2</v>
      </c>
      <c r="M163" s="66">
        <f t="shared" si="25"/>
        <v>81</v>
      </c>
      <c r="N163" s="31">
        <f>IF($D163="m",VLOOKUP(M163,AgeStdHMS!$A:$L,2,FALSE),VLOOKUP(M163,'AgeStdHMS W'!$A:$L,2,FALSE))</f>
        <v>1.4756944444444444E-2</v>
      </c>
      <c r="O163" s="66">
        <f t="shared" si="26"/>
        <v>81</v>
      </c>
      <c r="P163" s="31">
        <f>IF($D163="m",VLOOKUP(O163,AgeStdHMS!$A:$L,7,FALSE),VLOOKUP(O163,'AgeStdHMS W'!$A:$L,7,FALSE))</f>
        <v>3.0543981481481481E-2</v>
      </c>
      <c r="Q163" s="66">
        <f t="shared" si="26"/>
        <v>81</v>
      </c>
      <c r="R163" s="31">
        <f>IF($D163="m",VLOOKUP(Q163,AgeStdHMS!$A:$L,7,FALSE),VLOOKUP(Q163,'AgeStdHMS W'!$A:$L,7,FALSE))</f>
        <v>3.0543981481481481E-2</v>
      </c>
      <c r="S163" s="66">
        <f t="shared" si="26"/>
        <v>81</v>
      </c>
      <c r="T163" s="31">
        <f>IF($D163="m",VLOOKUP(S163,AgeStdHMS!$A:$L,7,FALSE),VLOOKUP(S163,'AgeStdHMS W'!$A:$L,7,FALSE))</f>
        <v>3.0543981481481481E-2</v>
      </c>
      <c r="U163" s="66">
        <f t="shared" si="26"/>
        <v>81</v>
      </c>
      <c r="V163" s="31">
        <f>IF($D163="m",VLOOKUP(U163,AgeStdHMS!$A:$L,7,FALSE),VLOOKUP(U163,'AgeStdHMS W'!$A:$L,7,FALSE))</f>
        <v>3.0543981481481481E-2</v>
      </c>
      <c r="W163" s="66">
        <f t="shared" si="27"/>
        <v>81</v>
      </c>
      <c r="X163" s="31">
        <f>IF($D163="m",VLOOKUP(W163,AgeStdHMS!$A:$L,7,FALSE),VLOOKUP(W163,'AgeStdHMS W'!$A:$L,7,FALSE))</f>
        <v>3.0543981481481481E-2</v>
      </c>
      <c r="Y163" s="66">
        <f t="shared" si="28"/>
        <v>81</v>
      </c>
      <c r="Z163" s="31">
        <f>IF($D163="m",VLOOKUP(Y163,AgeStdHMS!$A:$L,7,FALSE),VLOOKUP(Y163,'AgeStdHMS W'!$A:$L,7,FALSE))</f>
        <v>3.0543981481481481E-2</v>
      </c>
      <c r="AA163" s="66">
        <f t="shared" si="29"/>
        <v>81</v>
      </c>
      <c r="AB163" s="31">
        <f>IF($D163="m",VLOOKUP(AA163,AgeStdHMS!$A:$L,7,FALSE),VLOOKUP(AA163,'AgeStdHMS W'!$A:$L,7,FALSE))</f>
        <v>3.0543981481481481E-2</v>
      </c>
      <c r="AC163" s="66">
        <f t="shared" si="30"/>
        <v>81</v>
      </c>
      <c r="AD163" s="31">
        <f>IF($D163="m",VLOOKUP(AC163,AgeStdHMS!$A:$L,7,FALSE),VLOOKUP(AC163,'AgeStdHMS W'!$A:$L,7,FALSE))</f>
        <v>3.0543981481481481E-2</v>
      </c>
    </row>
    <row r="164" spans="1:30" x14ac:dyDescent="0.2">
      <c r="A164" s="60" t="s">
        <v>460</v>
      </c>
      <c r="B164" s="60" t="s">
        <v>459</v>
      </c>
      <c r="C164" s="60" t="str">
        <f t="shared" si="32"/>
        <v>Jackie Meredith</v>
      </c>
      <c r="D164" s="70" t="s">
        <v>874</v>
      </c>
      <c r="E164" s="63">
        <v>12814</v>
      </c>
      <c r="F164" s="60" t="s">
        <v>458</v>
      </c>
      <c r="G164" s="66">
        <f t="shared" si="33"/>
        <v>80</v>
      </c>
      <c r="H164" s="31">
        <f>IF(D164="m",VLOOKUP(G164,AgeStdHMS!$A:$L,10,FALSE),VLOOKUP(G164,'AgeStdHMS W'!A:L,10,FALSE))</f>
        <v>6.1423611111111109E-2</v>
      </c>
      <c r="I164" s="66">
        <f t="shared" si="31"/>
        <v>81</v>
      </c>
      <c r="J164" s="31">
        <f>IF($D164="m",VLOOKUP(I164,AgeStdHMS!$A:$L,12,FALSE),VLOOKUP(I164,'AgeStdHMS W'!$A:$L,12,FALSE))</f>
        <v>8.3831018518518513E-2</v>
      </c>
      <c r="K164" s="66">
        <f t="shared" si="24"/>
        <v>81</v>
      </c>
      <c r="L164" s="31">
        <f>IF($D164="m",VLOOKUP(K164,AgeStdHMS!$A:$L,12,FALSE),VLOOKUP(K164,'AgeStdHMS W'!$A:$L,12,FALSE))</f>
        <v>8.3831018518518513E-2</v>
      </c>
      <c r="M164" s="66">
        <f t="shared" si="25"/>
        <v>81</v>
      </c>
      <c r="N164" s="31">
        <f>IF($D164="m",VLOOKUP(M164,AgeStdHMS!$A:$L,2,FALSE),VLOOKUP(M164,'AgeStdHMS W'!$A:$L,2,FALSE))</f>
        <v>1.7384259259259259E-2</v>
      </c>
      <c r="O164" s="66">
        <f t="shared" si="26"/>
        <v>81</v>
      </c>
      <c r="P164" s="31">
        <f>IF($D164="m",VLOOKUP(O164,AgeStdHMS!$A:$L,7,FALSE),VLOOKUP(O164,'AgeStdHMS W'!$A:$L,7,FALSE))</f>
        <v>3.7939814814814815E-2</v>
      </c>
      <c r="Q164" s="66">
        <f t="shared" si="26"/>
        <v>81</v>
      </c>
      <c r="R164" s="31">
        <f>IF($D164="m",VLOOKUP(Q164,AgeStdHMS!$A:$L,7,FALSE),VLOOKUP(Q164,'AgeStdHMS W'!$A:$L,7,FALSE))</f>
        <v>3.7939814814814815E-2</v>
      </c>
      <c r="S164" s="66">
        <f t="shared" si="26"/>
        <v>81</v>
      </c>
      <c r="T164" s="31">
        <f>IF($D164="m",VLOOKUP(S164,AgeStdHMS!$A:$L,7,FALSE),VLOOKUP(S164,'AgeStdHMS W'!$A:$L,7,FALSE))</f>
        <v>3.7939814814814815E-2</v>
      </c>
      <c r="U164" s="66">
        <f t="shared" si="26"/>
        <v>81</v>
      </c>
      <c r="V164" s="31">
        <f>IF($D164="m",VLOOKUP(U164,AgeStdHMS!$A:$L,7,FALSE),VLOOKUP(U164,'AgeStdHMS W'!$A:$L,7,FALSE))</f>
        <v>3.7939814814814815E-2</v>
      </c>
      <c r="W164" s="66">
        <f t="shared" si="27"/>
        <v>81</v>
      </c>
      <c r="X164" s="31">
        <f>IF($D164="m",VLOOKUP(W164,AgeStdHMS!$A:$L,7,FALSE),VLOOKUP(W164,'AgeStdHMS W'!$A:$L,7,FALSE))</f>
        <v>3.7939814814814815E-2</v>
      </c>
      <c r="Y164" s="66">
        <f t="shared" si="28"/>
        <v>81</v>
      </c>
      <c r="Z164" s="31">
        <f>IF($D164="m",VLOOKUP(Y164,AgeStdHMS!$A:$L,7,FALSE),VLOOKUP(Y164,'AgeStdHMS W'!$A:$L,7,FALSE))</f>
        <v>3.7939814814814815E-2</v>
      </c>
      <c r="AA164" s="66">
        <f t="shared" si="29"/>
        <v>81</v>
      </c>
      <c r="AB164" s="31">
        <f>IF($D164="m",VLOOKUP(AA164,AgeStdHMS!$A:$L,7,FALSE),VLOOKUP(AA164,'AgeStdHMS W'!$A:$L,7,FALSE))</f>
        <v>3.7939814814814815E-2</v>
      </c>
      <c r="AC164" s="66">
        <f t="shared" si="30"/>
        <v>81</v>
      </c>
      <c r="AD164" s="31">
        <f>IF($D164="m",VLOOKUP(AC164,AgeStdHMS!$A:$L,7,FALSE),VLOOKUP(AC164,'AgeStdHMS W'!$A:$L,7,FALSE))</f>
        <v>3.7939814814814815E-2</v>
      </c>
    </row>
    <row r="165" spans="1:30" x14ac:dyDescent="0.2">
      <c r="A165" s="60" t="s">
        <v>457</v>
      </c>
      <c r="B165" s="60" t="s">
        <v>456</v>
      </c>
      <c r="C165" s="60" t="str">
        <f t="shared" si="32"/>
        <v>Sian Mitchell</v>
      </c>
      <c r="D165" s="70" t="s">
        <v>874</v>
      </c>
      <c r="E165" s="63">
        <v>28544</v>
      </c>
      <c r="F165" s="60" t="s">
        <v>440</v>
      </c>
      <c r="G165" s="66">
        <f t="shared" si="33"/>
        <v>37</v>
      </c>
      <c r="H165" s="31">
        <f>IF(D165="m",VLOOKUP(G165,AgeStdHMS!$A:$L,10,FALSE),VLOOKUP(G165,'AgeStdHMS W'!A:L,10,FALSE))</f>
        <v>3.4884259259259261E-2</v>
      </c>
      <c r="I165" s="66">
        <f t="shared" si="31"/>
        <v>37</v>
      </c>
      <c r="J165" s="31">
        <f>IF($D165="m",VLOOKUP(I165,AgeStdHMS!$A:$L,12,FALSE),VLOOKUP(I165,'AgeStdHMS W'!$A:$L,12,FALSE))</f>
        <v>4.6087962962962963E-2</v>
      </c>
      <c r="K165" s="66">
        <f t="shared" si="24"/>
        <v>38</v>
      </c>
      <c r="L165" s="31">
        <f>IF($D165="m",VLOOKUP(K165,AgeStdHMS!$A:$L,12,FALSE),VLOOKUP(K165,'AgeStdHMS W'!$A:$L,12,FALSE))</f>
        <v>4.6319444444444448E-2</v>
      </c>
      <c r="M165" s="66">
        <f t="shared" si="25"/>
        <v>38</v>
      </c>
      <c r="N165" s="31">
        <f>IF($D165="m",VLOOKUP(M165,AgeStdHMS!$A:$L,2,FALSE),VLOOKUP(M165,'AgeStdHMS W'!$A:$L,2,FALSE))</f>
        <v>1.0428240740740741E-2</v>
      </c>
      <c r="O165" s="66">
        <f t="shared" si="26"/>
        <v>38</v>
      </c>
      <c r="P165" s="31">
        <f>IF($D165="m",VLOOKUP(O165,AgeStdHMS!$A:$L,7,FALSE),VLOOKUP(O165,'AgeStdHMS W'!$A:$L,7,FALSE))</f>
        <v>2.1458333333333333E-2</v>
      </c>
      <c r="Q165" s="66">
        <f t="shared" si="26"/>
        <v>38</v>
      </c>
      <c r="R165" s="31">
        <f>IF($D165="m",VLOOKUP(Q165,AgeStdHMS!$A:$L,7,FALSE),VLOOKUP(Q165,'AgeStdHMS W'!$A:$L,7,FALSE))</f>
        <v>2.1458333333333333E-2</v>
      </c>
      <c r="S165" s="66">
        <f t="shared" si="26"/>
        <v>38</v>
      </c>
      <c r="T165" s="31">
        <f>IF($D165="m",VLOOKUP(S165,AgeStdHMS!$A:$L,7,FALSE),VLOOKUP(S165,'AgeStdHMS W'!$A:$L,7,FALSE))</f>
        <v>2.1458333333333333E-2</v>
      </c>
      <c r="U165" s="66">
        <f t="shared" si="26"/>
        <v>38</v>
      </c>
      <c r="V165" s="31">
        <f>IF($D165="m",VLOOKUP(U165,AgeStdHMS!$A:$L,7,FALSE),VLOOKUP(U165,'AgeStdHMS W'!$A:$L,7,FALSE))</f>
        <v>2.1458333333333333E-2</v>
      </c>
      <c r="W165" s="66">
        <f t="shared" si="27"/>
        <v>38</v>
      </c>
      <c r="X165" s="31">
        <f>IF($D165="m",VLOOKUP(W165,AgeStdHMS!$A:$L,7,FALSE),VLOOKUP(W165,'AgeStdHMS W'!$A:$L,7,FALSE))</f>
        <v>2.1458333333333333E-2</v>
      </c>
      <c r="Y165" s="66">
        <f t="shared" si="28"/>
        <v>38</v>
      </c>
      <c r="Z165" s="31">
        <f>IF($D165="m",VLOOKUP(Y165,AgeStdHMS!$A:$L,7,FALSE),VLOOKUP(Y165,'AgeStdHMS W'!$A:$L,7,FALSE))</f>
        <v>2.1458333333333333E-2</v>
      </c>
      <c r="AA165" s="66">
        <f t="shared" si="29"/>
        <v>38</v>
      </c>
      <c r="AB165" s="31">
        <f>IF($D165="m",VLOOKUP(AA165,AgeStdHMS!$A:$L,7,FALSE),VLOOKUP(AA165,'AgeStdHMS W'!$A:$L,7,FALSE))</f>
        <v>2.1458333333333333E-2</v>
      </c>
      <c r="AC165" s="66">
        <f t="shared" si="30"/>
        <v>38</v>
      </c>
      <c r="AD165" s="31">
        <f>IF($D165="m",VLOOKUP(AC165,AgeStdHMS!$A:$L,7,FALSE),VLOOKUP(AC165,'AgeStdHMS W'!$A:$L,7,FALSE))</f>
        <v>2.1458333333333333E-2</v>
      </c>
    </row>
    <row r="166" spans="1:30" x14ac:dyDescent="0.2">
      <c r="A166" s="60" t="s">
        <v>455</v>
      </c>
      <c r="B166" s="60" t="s">
        <v>454</v>
      </c>
      <c r="C166" s="60" t="str">
        <f t="shared" si="32"/>
        <v>Debbie  Mockridge</v>
      </c>
      <c r="D166" s="70" t="s">
        <v>874</v>
      </c>
      <c r="E166" s="63">
        <v>26284</v>
      </c>
      <c r="F166" s="60" t="s">
        <v>453</v>
      </c>
      <c r="G166" s="66">
        <f t="shared" si="33"/>
        <v>44</v>
      </c>
      <c r="H166" s="31">
        <f>IF(D166="m",VLOOKUP(G166,AgeStdHMS!$A:$L,10,FALSE),VLOOKUP(G166,'AgeStdHMS W'!A:L,10,FALSE))</f>
        <v>3.6539351851851851E-2</v>
      </c>
      <c r="I166" s="66">
        <f t="shared" si="31"/>
        <v>44</v>
      </c>
      <c r="J166" s="31">
        <f>IF($D166="m",VLOOKUP(I166,AgeStdHMS!$A:$L,12,FALSE),VLOOKUP(I166,'AgeStdHMS W'!$A:$L,12,FALSE))</f>
        <v>4.8275462962962964E-2</v>
      </c>
      <c r="K166" s="66">
        <f t="shared" si="24"/>
        <v>44</v>
      </c>
      <c r="L166" s="31">
        <f>IF($D166="m",VLOOKUP(K166,AgeStdHMS!$A:$L,12,FALSE),VLOOKUP(K166,'AgeStdHMS W'!$A:$L,12,FALSE))</f>
        <v>4.8275462962962964E-2</v>
      </c>
      <c r="M166" s="66">
        <f t="shared" si="25"/>
        <v>44</v>
      </c>
      <c r="N166" s="31">
        <f>IF($D166="m",VLOOKUP(M166,AgeStdHMS!$A:$L,2,FALSE),VLOOKUP(M166,'AgeStdHMS W'!$A:$L,2,FALSE))</f>
        <v>1.0821759259259258E-2</v>
      </c>
      <c r="O166" s="66">
        <f t="shared" si="26"/>
        <v>44</v>
      </c>
      <c r="P166" s="31">
        <f>IF($D166="m",VLOOKUP(O166,AgeStdHMS!$A:$L,7,FALSE),VLOOKUP(O166,'AgeStdHMS W'!$A:$L,7,FALSE))</f>
        <v>2.2326388888888889E-2</v>
      </c>
      <c r="Q166" s="66">
        <f t="shared" si="26"/>
        <v>44</v>
      </c>
      <c r="R166" s="31">
        <f>IF($D166="m",VLOOKUP(Q166,AgeStdHMS!$A:$L,7,FALSE),VLOOKUP(Q166,'AgeStdHMS W'!$A:$L,7,FALSE))</f>
        <v>2.2326388888888889E-2</v>
      </c>
      <c r="S166" s="66">
        <f t="shared" si="26"/>
        <v>44</v>
      </c>
      <c r="T166" s="31">
        <f>IF($D166="m",VLOOKUP(S166,AgeStdHMS!$A:$L,7,FALSE),VLOOKUP(S166,'AgeStdHMS W'!$A:$L,7,FALSE))</f>
        <v>2.2326388888888889E-2</v>
      </c>
      <c r="U166" s="66">
        <f t="shared" si="26"/>
        <v>44</v>
      </c>
      <c r="V166" s="31">
        <f>IF($D166="m",VLOOKUP(U166,AgeStdHMS!$A:$L,7,FALSE),VLOOKUP(U166,'AgeStdHMS W'!$A:$L,7,FALSE))</f>
        <v>2.2326388888888889E-2</v>
      </c>
      <c r="W166" s="66">
        <f t="shared" si="27"/>
        <v>44</v>
      </c>
      <c r="X166" s="31">
        <f>IF($D166="m",VLOOKUP(W166,AgeStdHMS!$A:$L,7,FALSE),VLOOKUP(W166,'AgeStdHMS W'!$A:$L,7,FALSE))</f>
        <v>2.2326388888888889E-2</v>
      </c>
      <c r="Y166" s="66">
        <f t="shared" si="28"/>
        <v>44</v>
      </c>
      <c r="Z166" s="31">
        <f>IF($D166="m",VLOOKUP(Y166,AgeStdHMS!$A:$L,7,FALSE),VLOOKUP(Y166,'AgeStdHMS W'!$A:$L,7,FALSE))</f>
        <v>2.2326388888888889E-2</v>
      </c>
      <c r="AA166" s="66">
        <f t="shared" si="29"/>
        <v>44</v>
      </c>
      <c r="AB166" s="31">
        <f>IF($D166="m",VLOOKUP(AA166,AgeStdHMS!$A:$L,7,FALSE),VLOOKUP(AA166,'AgeStdHMS W'!$A:$L,7,FALSE))</f>
        <v>2.2326388888888889E-2</v>
      </c>
      <c r="AC166" s="66">
        <f t="shared" si="30"/>
        <v>44</v>
      </c>
      <c r="AD166" s="31">
        <f>IF($D166="m",VLOOKUP(AC166,AgeStdHMS!$A:$L,7,FALSE),VLOOKUP(AC166,'AgeStdHMS W'!$A:$L,7,FALSE))</f>
        <v>2.2326388888888889E-2</v>
      </c>
    </row>
    <row r="167" spans="1:30" x14ac:dyDescent="0.2">
      <c r="A167" s="60" t="s">
        <v>452</v>
      </c>
      <c r="B167" s="60" t="s">
        <v>451</v>
      </c>
      <c r="C167" s="60" t="str">
        <f t="shared" si="32"/>
        <v>Jane Molloy</v>
      </c>
      <c r="D167" s="70" t="s">
        <v>874</v>
      </c>
      <c r="E167" s="63">
        <v>20629</v>
      </c>
      <c r="F167" s="60" t="s">
        <v>450</v>
      </c>
      <c r="G167" s="66">
        <f t="shared" si="33"/>
        <v>59</v>
      </c>
      <c r="H167" s="31">
        <f>IF(D167="m",VLOOKUP(G167,AgeStdHMS!$A:$L,10,FALSE),VLOOKUP(G167,'AgeStdHMS W'!A:L,10,FALSE))</f>
        <v>4.3668981481481482E-2</v>
      </c>
      <c r="I167" s="66">
        <f t="shared" si="31"/>
        <v>59</v>
      </c>
      <c r="J167" s="31">
        <f>IF($D167="m",VLOOKUP(I167,AgeStdHMS!$A:$L,12,FALSE),VLOOKUP(I167,'AgeStdHMS W'!$A:$L,12,FALSE))</f>
        <v>5.769675925925926E-2</v>
      </c>
      <c r="K167" s="66">
        <f t="shared" si="24"/>
        <v>59</v>
      </c>
      <c r="L167" s="31">
        <f>IF($D167="m",VLOOKUP(K167,AgeStdHMS!$A:$L,12,FALSE),VLOOKUP(K167,'AgeStdHMS W'!$A:$L,12,FALSE))</f>
        <v>5.769675925925926E-2</v>
      </c>
      <c r="M167" s="66">
        <f t="shared" si="25"/>
        <v>59</v>
      </c>
      <c r="N167" s="31">
        <f>IF($D167="m",VLOOKUP(M167,AgeStdHMS!$A:$L,2,FALSE),VLOOKUP(M167,'AgeStdHMS W'!$A:$L,2,FALSE))</f>
        <v>1.2719907407407407E-2</v>
      </c>
      <c r="O167" s="66">
        <f t="shared" si="26"/>
        <v>59</v>
      </c>
      <c r="P167" s="31">
        <f>IF($D167="m",VLOOKUP(O167,AgeStdHMS!$A:$L,7,FALSE),VLOOKUP(O167,'AgeStdHMS W'!$A:$L,7,FALSE))</f>
        <v>2.6643518518518518E-2</v>
      </c>
      <c r="Q167" s="66">
        <f t="shared" si="26"/>
        <v>59</v>
      </c>
      <c r="R167" s="31">
        <f>IF($D167="m",VLOOKUP(Q167,AgeStdHMS!$A:$L,7,FALSE),VLOOKUP(Q167,'AgeStdHMS W'!$A:$L,7,FALSE))</f>
        <v>2.6643518518518518E-2</v>
      </c>
      <c r="S167" s="66">
        <f t="shared" si="26"/>
        <v>60</v>
      </c>
      <c r="T167" s="31">
        <f>IF($D167="m",VLOOKUP(S167,AgeStdHMS!$A:$L,7,FALSE),VLOOKUP(S167,'AgeStdHMS W'!$A:$L,7,FALSE))</f>
        <v>2.7002314814814816E-2</v>
      </c>
      <c r="U167" s="66">
        <f t="shared" si="26"/>
        <v>60</v>
      </c>
      <c r="V167" s="31">
        <f>IF($D167="m",VLOOKUP(U167,AgeStdHMS!$A:$L,7,FALSE),VLOOKUP(U167,'AgeStdHMS W'!$A:$L,7,FALSE))</f>
        <v>2.7002314814814816E-2</v>
      </c>
      <c r="W167" s="66">
        <f t="shared" si="27"/>
        <v>59</v>
      </c>
      <c r="X167" s="31">
        <f>IF($D167="m",VLOOKUP(W167,AgeStdHMS!$A:$L,7,FALSE),VLOOKUP(W167,'AgeStdHMS W'!$A:$L,7,FALSE))</f>
        <v>2.6643518518518518E-2</v>
      </c>
      <c r="Y167" s="66">
        <f t="shared" si="28"/>
        <v>59</v>
      </c>
      <c r="Z167" s="31">
        <f>IF($D167="m",VLOOKUP(Y167,AgeStdHMS!$A:$L,7,FALSE),VLOOKUP(Y167,'AgeStdHMS W'!$A:$L,7,FALSE))</f>
        <v>2.6643518518518518E-2</v>
      </c>
      <c r="AA167" s="66">
        <f t="shared" si="29"/>
        <v>59</v>
      </c>
      <c r="AB167" s="31">
        <f>IF($D167="m",VLOOKUP(AA167,AgeStdHMS!$A:$L,7,FALSE),VLOOKUP(AA167,'AgeStdHMS W'!$A:$L,7,FALSE))</f>
        <v>2.6643518518518518E-2</v>
      </c>
      <c r="AC167" s="66">
        <f t="shared" si="30"/>
        <v>59</v>
      </c>
      <c r="AD167" s="31">
        <f>IF($D167="m",VLOOKUP(AC167,AgeStdHMS!$A:$L,7,FALSE),VLOOKUP(AC167,'AgeStdHMS W'!$A:$L,7,FALSE))</f>
        <v>2.6643518518518518E-2</v>
      </c>
    </row>
    <row r="168" spans="1:30" x14ac:dyDescent="0.2">
      <c r="A168" s="60" t="s">
        <v>449</v>
      </c>
      <c r="B168" s="60" t="s">
        <v>448</v>
      </c>
      <c r="C168" s="60" t="str">
        <f t="shared" si="32"/>
        <v>Pam Morgan</v>
      </c>
      <c r="D168" s="70" t="s">
        <v>874</v>
      </c>
      <c r="E168" s="63">
        <v>24490</v>
      </c>
      <c r="F168" s="60" t="s">
        <v>447</v>
      </c>
      <c r="G168" s="66">
        <f t="shared" si="33"/>
        <v>49</v>
      </c>
      <c r="H168" s="31">
        <f>IF(D168="m",VLOOKUP(G168,AgeStdHMS!$A:$L,10,FALSE),VLOOKUP(G168,'AgeStdHMS W'!A:L,10,FALSE))</f>
        <v>3.8518518518518521E-2</v>
      </c>
      <c r="I168" s="66">
        <f t="shared" si="31"/>
        <v>49</v>
      </c>
      <c r="J168" s="31">
        <f>IF($D168="m",VLOOKUP(I168,AgeStdHMS!$A:$L,12,FALSE),VLOOKUP(I168,'AgeStdHMS W'!$A:$L,12,FALSE))</f>
        <v>5.0879629629629629E-2</v>
      </c>
      <c r="K168" s="66">
        <f t="shared" si="24"/>
        <v>49</v>
      </c>
      <c r="L168" s="31">
        <f>IF($D168="m",VLOOKUP(K168,AgeStdHMS!$A:$L,12,FALSE),VLOOKUP(K168,'AgeStdHMS W'!$A:$L,12,FALSE))</f>
        <v>5.0879629629629629E-2</v>
      </c>
      <c r="M168" s="66">
        <f t="shared" si="25"/>
        <v>49</v>
      </c>
      <c r="N168" s="31">
        <f>IF($D168="m",VLOOKUP(M168,AgeStdHMS!$A:$L,2,FALSE),VLOOKUP(M168,'AgeStdHMS W'!$A:$L,2,FALSE))</f>
        <v>1.1354166666666667E-2</v>
      </c>
      <c r="O168" s="66">
        <f t="shared" si="26"/>
        <v>49</v>
      </c>
      <c r="P168" s="31">
        <f>IF($D168="m",VLOOKUP(O168,AgeStdHMS!$A:$L,7,FALSE),VLOOKUP(O168,'AgeStdHMS W'!$A:$L,7,FALSE))</f>
        <v>2.3518518518518518E-2</v>
      </c>
      <c r="Q168" s="66">
        <f t="shared" si="26"/>
        <v>49</v>
      </c>
      <c r="R168" s="31">
        <f>IF($D168="m",VLOOKUP(Q168,AgeStdHMS!$A:$L,7,FALSE),VLOOKUP(Q168,'AgeStdHMS W'!$A:$L,7,FALSE))</f>
        <v>2.3518518518518518E-2</v>
      </c>
      <c r="S168" s="66">
        <f t="shared" si="26"/>
        <v>49</v>
      </c>
      <c r="T168" s="31">
        <f>IF($D168="m",VLOOKUP(S168,AgeStdHMS!$A:$L,7,FALSE),VLOOKUP(S168,'AgeStdHMS W'!$A:$L,7,FALSE))</f>
        <v>2.3518518518518518E-2</v>
      </c>
      <c r="U168" s="66">
        <f t="shared" si="26"/>
        <v>49</v>
      </c>
      <c r="V168" s="31">
        <f>IF($D168="m",VLOOKUP(U168,AgeStdHMS!$A:$L,7,FALSE),VLOOKUP(U168,'AgeStdHMS W'!$A:$L,7,FALSE))</f>
        <v>2.3518518518518518E-2</v>
      </c>
      <c r="W168" s="66">
        <f t="shared" si="27"/>
        <v>49</v>
      </c>
      <c r="X168" s="31">
        <f>IF($D168="m",VLOOKUP(W168,AgeStdHMS!$A:$L,7,FALSE),VLOOKUP(W168,'AgeStdHMS W'!$A:$L,7,FALSE))</f>
        <v>2.3518518518518518E-2</v>
      </c>
      <c r="Y168" s="66">
        <f t="shared" si="28"/>
        <v>49</v>
      </c>
      <c r="Z168" s="31">
        <f>IF($D168="m",VLOOKUP(Y168,AgeStdHMS!$A:$L,7,FALSE),VLOOKUP(Y168,'AgeStdHMS W'!$A:$L,7,FALSE))</f>
        <v>2.3518518518518518E-2</v>
      </c>
      <c r="AA168" s="66">
        <f t="shared" si="29"/>
        <v>49</v>
      </c>
      <c r="AB168" s="31">
        <f>IF($D168="m",VLOOKUP(AA168,AgeStdHMS!$A:$L,7,FALSE),VLOOKUP(AA168,'AgeStdHMS W'!$A:$L,7,FALSE))</f>
        <v>2.3518518518518518E-2</v>
      </c>
      <c r="AC168" s="66">
        <f t="shared" si="30"/>
        <v>49</v>
      </c>
      <c r="AD168" s="31">
        <f>IF($D168="m",VLOOKUP(AC168,AgeStdHMS!$A:$L,7,FALSE),VLOOKUP(AC168,'AgeStdHMS W'!$A:$L,7,FALSE))</f>
        <v>2.3518518518518518E-2</v>
      </c>
    </row>
    <row r="169" spans="1:30" x14ac:dyDescent="0.2">
      <c r="A169" s="60" t="s">
        <v>446</v>
      </c>
      <c r="B169" s="60" t="s">
        <v>444</v>
      </c>
      <c r="C169" s="60" t="str">
        <f t="shared" si="32"/>
        <v>Russell Morris</v>
      </c>
      <c r="D169" s="70" t="s">
        <v>873</v>
      </c>
      <c r="E169" s="63">
        <v>26363</v>
      </c>
      <c r="F169" s="60" t="s">
        <v>420</v>
      </c>
      <c r="G169" s="66">
        <f t="shared" si="33"/>
        <v>43</v>
      </c>
      <c r="H169" s="31">
        <f>IF(D169="m",VLOOKUP(G169,AgeStdHMS!$A:$L,10,FALSE),VLOOKUP(G169,'AgeStdHMS W'!A:L,10,FALSE))</f>
        <v>3.2256944444444442E-2</v>
      </c>
      <c r="I169" s="66">
        <f t="shared" si="31"/>
        <v>43</v>
      </c>
      <c r="J169" s="31">
        <f>IF($D169="m",VLOOKUP(I169,AgeStdHMS!$A:$L,12,FALSE),VLOOKUP(I169,'AgeStdHMS W'!$A:$L,12,FALSE))</f>
        <v>4.2650462962962966E-2</v>
      </c>
      <c r="K169" s="66">
        <f t="shared" si="24"/>
        <v>44</v>
      </c>
      <c r="L169" s="31">
        <f>IF($D169="m",VLOOKUP(K169,AgeStdHMS!$A:$L,12,FALSE),VLOOKUP(K169,'AgeStdHMS W'!$A:$L,12,FALSE))</f>
        <v>4.3009259259259261E-2</v>
      </c>
      <c r="M169" s="66">
        <f t="shared" si="25"/>
        <v>44</v>
      </c>
      <c r="N169" s="31">
        <f>IF($D169="m",VLOOKUP(M169,AgeStdHMS!$A:$L,2,FALSE),VLOOKUP(M169,'AgeStdHMS W'!$A:$L,2,FALSE))</f>
        <v>9.7916666666666673E-3</v>
      </c>
      <c r="O169" s="66">
        <f t="shared" si="26"/>
        <v>44</v>
      </c>
      <c r="P169" s="31">
        <f>IF($D169="m",VLOOKUP(O169,AgeStdHMS!$A:$L,7,FALSE),VLOOKUP(O169,'AgeStdHMS W'!$A:$L,7,FALSE))</f>
        <v>1.9861111111111111E-2</v>
      </c>
      <c r="Q169" s="66">
        <f t="shared" si="26"/>
        <v>44</v>
      </c>
      <c r="R169" s="31">
        <f>IF($D169="m",VLOOKUP(Q169,AgeStdHMS!$A:$L,7,FALSE),VLOOKUP(Q169,'AgeStdHMS W'!$A:$L,7,FALSE))</f>
        <v>1.9861111111111111E-2</v>
      </c>
      <c r="S169" s="66">
        <f t="shared" si="26"/>
        <v>44</v>
      </c>
      <c r="T169" s="31">
        <f>IF($D169="m",VLOOKUP(S169,AgeStdHMS!$A:$L,7,FALSE),VLOOKUP(S169,'AgeStdHMS W'!$A:$L,7,FALSE))</f>
        <v>1.9861111111111111E-2</v>
      </c>
      <c r="U169" s="66">
        <f t="shared" si="26"/>
        <v>44</v>
      </c>
      <c r="V169" s="31">
        <f>IF($D169="m",VLOOKUP(U169,AgeStdHMS!$A:$L,7,FALSE),VLOOKUP(U169,'AgeStdHMS W'!$A:$L,7,FALSE))</f>
        <v>1.9861111111111111E-2</v>
      </c>
      <c r="W169" s="66">
        <f t="shared" si="27"/>
        <v>44</v>
      </c>
      <c r="X169" s="31">
        <f>IF($D169="m",VLOOKUP(W169,AgeStdHMS!$A:$L,7,FALSE),VLOOKUP(W169,'AgeStdHMS W'!$A:$L,7,FALSE))</f>
        <v>1.9861111111111111E-2</v>
      </c>
      <c r="Y169" s="66">
        <f t="shared" si="28"/>
        <v>44</v>
      </c>
      <c r="Z169" s="31">
        <f>IF($D169="m",VLOOKUP(Y169,AgeStdHMS!$A:$L,7,FALSE),VLOOKUP(Y169,'AgeStdHMS W'!$A:$L,7,FALSE))</f>
        <v>1.9861111111111111E-2</v>
      </c>
      <c r="AA169" s="66">
        <f t="shared" si="29"/>
        <v>44</v>
      </c>
      <c r="AB169" s="31">
        <f>IF($D169="m",VLOOKUP(AA169,AgeStdHMS!$A:$L,7,FALSE),VLOOKUP(AA169,'AgeStdHMS W'!$A:$L,7,FALSE))</f>
        <v>1.9861111111111111E-2</v>
      </c>
      <c r="AC169" s="66">
        <f t="shared" si="30"/>
        <v>44</v>
      </c>
      <c r="AD169" s="31">
        <f>IF($D169="m",VLOOKUP(AC169,AgeStdHMS!$A:$L,7,FALSE),VLOOKUP(AC169,'AgeStdHMS W'!$A:$L,7,FALSE))</f>
        <v>1.9861111111111111E-2</v>
      </c>
    </row>
    <row r="170" spans="1:30" x14ac:dyDescent="0.2">
      <c r="A170" s="60" t="s">
        <v>445</v>
      </c>
      <c r="B170" s="60" t="s">
        <v>444</v>
      </c>
      <c r="C170" s="60" t="str">
        <f t="shared" si="32"/>
        <v>Debbie Morris</v>
      </c>
      <c r="D170" s="70" t="s">
        <v>874</v>
      </c>
      <c r="E170" s="63">
        <v>26377</v>
      </c>
      <c r="F170" s="60" t="s">
        <v>443</v>
      </c>
      <c r="G170" s="66">
        <f t="shared" si="33"/>
        <v>43</v>
      </c>
      <c r="H170" s="31">
        <f>IF(D170="m",VLOOKUP(G170,AgeStdHMS!$A:$L,10,FALSE),VLOOKUP(G170,'AgeStdHMS W'!A:L,10,FALSE))</f>
        <v>3.6238425925925924E-2</v>
      </c>
      <c r="I170" s="66">
        <f t="shared" si="31"/>
        <v>43</v>
      </c>
      <c r="J170" s="31">
        <f>IF($D170="m",VLOOKUP(I170,AgeStdHMS!$A:$L,12,FALSE),VLOOKUP(I170,'AgeStdHMS W'!$A:$L,12,FALSE))</f>
        <v>4.7870370370370369E-2</v>
      </c>
      <c r="K170" s="66">
        <f t="shared" si="24"/>
        <v>44</v>
      </c>
      <c r="L170" s="31">
        <f>IF($D170="m",VLOOKUP(K170,AgeStdHMS!$A:$L,12,FALSE),VLOOKUP(K170,'AgeStdHMS W'!$A:$L,12,FALSE))</f>
        <v>4.8275462962962964E-2</v>
      </c>
      <c r="M170" s="66">
        <f t="shared" si="25"/>
        <v>44</v>
      </c>
      <c r="N170" s="31">
        <f>IF($D170="m",VLOOKUP(M170,AgeStdHMS!$A:$L,2,FALSE),VLOOKUP(M170,'AgeStdHMS W'!$A:$L,2,FALSE))</f>
        <v>1.0821759259259258E-2</v>
      </c>
      <c r="O170" s="66">
        <f t="shared" si="26"/>
        <v>44</v>
      </c>
      <c r="P170" s="31">
        <f>IF($D170="m",VLOOKUP(O170,AgeStdHMS!$A:$L,7,FALSE),VLOOKUP(O170,'AgeStdHMS W'!$A:$L,7,FALSE))</f>
        <v>2.2326388888888889E-2</v>
      </c>
      <c r="Q170" s="66">
        <f t="shared" si="26"/>
        <v>44</v>
      </c>
      <c r="R170" s="31">
        <f>IF($D170="m",VLOOKUP(Q170,AgeStdHMS!$A:$L,7,FALSE),VLOOKUP(Q170,'AgeStdHMS W'!$A:$L,7,FALSE))</f>
        <v>2.2326388888888889E-2</v>
      </c>
      <c r="S170" s="66">
        <f t="shared" si="26"/>
        <v>44</v>
      </c>
      <c r="T170" s="31">
        <f>IF($D170="m",VLOOKUP(S170,AgeStdHMS!$A:$L,7,FALSE),VLOOKUP(S170,'AgeStdHMS W'!$A:$L,7,FALSE))</f>
        <v>2.2326388888888889E-2</v>
      </c>
      <c r="U170" s="66">
        <f t="shared" si="26"/>
        <v>44</v>
      </c>
      <c r="V170" s="31">
        <f>IF($D170="m",VLOOKUP(U170,AgeStdHMS!$A:$L,7,FALSE),VLOOKUP(U170,'AgeStdHMS W'!$A:$L,7,FALSE))</f>
        <v>2.2326388888888889E-2</v>
      </c>
      <c r="W170" s="66">
        <f t="shared" si="27"/>
        <v>44</v>
      </c>
      <c r="X170" s="31">
        <f>IF($D170="m",VLOOKUP(W170,AgeStdHMS!$A:$L,7,FALSE),VLOOKUP(W170,'AgeStdHMS W'!$A:$L,7,FALSE))</f>
        <v>2.2326388888888889E-2</v>
      </c>
      <c r="Y170" s="66">
        <f t="shared" si="28"/>
        <v>44</v>
      </c>
      <c r="Z170" s="31">
        <f>IF($D170="m",VLOOKUP(Y170,AgeStdHMS!$A:$L,7,FALSE),VLOOKUP(Y170,'AgeStdHMS W'!$A:$L,7,FALSE))</f>
        <v>2.2326388888888889E-2</v>
      </c>
      <c r="AA170" s="66">
        <f t="shared" si="29"/>
        <v>44</v>
      </c>
      <c r="AB170" s="31">
        <f>IF($D170="m",VLOOKUP(AA170,AgeStdHMS!$A:$L,7,FALSE),VLOOKUP(AA170,'AgeStdHMS W'!$A:$L,7,FALSE))</f>
        <v>2.2326388888888889E-2</v>
      </c>
      <c r="AC170" s="66">
        <f t="shared" si="30"/>
        <v>44</v>
      </c>
      <c r="AD170" s="31">
        <f>IF($D170="m",VLOOKUP(AC170,AgeStdHMS!$A:$L,7,FALSE),VLOOKUP(AC170,'AgeStdHMS W'!$A:$L,7,FALSE))</f>
        <v>2.2326388888888889E-2</v>
      </c>
    </row>
    <row r="171" spans="1:30" x14ac:dyDescent="0.2">
      <c r="A171" s="60" t="s">
        <v>442</v>
      </c>
      <c r="B171" s="60" t="s">
        <v>441</v>
      </c>
      <c r="C171" s="60" t="str">
        <f t="shared" si="32"/>
        <v>Bethan  Mose</v>
      </c>
      <c r="D171" s="70" t="s">
        <v>874</v>
      </c>
      <c r="E171" s="63">
        <v>28544</v>
      </c>
      <c r="F171" s="60" t="s">
        <v>440</v>
      </c>
      <c r="G171" s="66">
        <f t="shared" si="33"/>
        <v>37</v>
      </c>
      <c r="H171" s="31">
        <f>IF(D171="m",VLOOKUP(G171,AgeStdHMS!$A:$L,10,FALSE),VLOOKUP(G171,'AgeStdHMS W'!A:L,10,FALSE))</f>
        <v>3.4884259259259261E-2</v>
      </c>
      <c r="I171" s="66">
        <f t="shared" si="31"/>
        <v>37</v>
      </c>
      <c r="J171" s="31">
        <f>IF($D171="m",VLOOKUP(I171,AgeStdHMS!$A:$L,12,FALSE),VLOOKUP(I171,'AgeStdHMS W'!$A:$L,12,FALSE))</f>
        <v>4.6087962962962963E-2</v>
      </c>
      <c r="K171" s="66">
        <f t="shared" si="24"/>
        <v>38</v>
      </c>
      <c r="L171" s="31">
        <f>IF($D171="m",VLOOKUP(K171,AgeStdHMS!$A:$L,12,FALSE),VLOOKUP(K171,'AgeStdHMS W'!$A:$L,12,FALSE))</f>
        <v>4.6319444444444448E-2</v>
      </c>
      <c r="M171" s="66">
        <f t="shared" si="25"/>
        <v>38</v>
      </c>
      <c r="N171" s="31">
        <f>IF($D171="m",VLOOKUP(M171,AgeStdHMS!$A:$L,2,FALSE),VLOOKUP(M171,'AgeStdHMS W'!$A:$L,2,FALSE))</f>
        <v>1.0428240740740741E-2</v>
      </c>
      <c r="O171" s="66">
        <f t="shared" si="26"/>
        <v>38</v>
      </c>
      <c r="P171" s="31">
        <f>IF($D171="m",VLOOKUP(O171,AgeStdHMS!$A:$L,7,FALSE),VLOOKUP(O171,'AgeStdHMS W'!$A:$L,7,FALSE))</f>
        <v>2.1458333333333333E-2</v>
      </c>
      <c r="Q171" s="66">
        <f t="shared" si="26"/>
        <v>38</v>
      </c>
      <c r="R171" s="31">
        <f>IF($D171="m",VLOOKUP(Q171,AgeStdHMS!$A:$L,7,FALSE),VLOOKUP(Q171,'AgeStdHMS W'!$A:$L,7,FALSE))</f>
        <v>2.1458333333333333E-2</v>
      </c>
      <c r="S171" s="66">
        <f t="shared" si="26"/>
        <v>38</v>
      </c>
      <c r="T171" s="31">
        <f>IF($D171="m",VLOOKUP(S171,AgeStdHMS!$A:$L,7,FALSE),VLOOKUP(S171,'AgeStdHMS W'!$A:$L,7,FALSE))</f>
        <v>2.1458333333333333E-2</v>
      </c>
      <c r="U171" s="66">
        <f t="shared" si="26"/>
        <v>38</v>
      </c>
      <c r="V171" s="31">
        <f>IF($D171="m",VLOOKUP(U171,AgeStdHMS!$A:$L,7,FALSE),VLOOKUP(U171,'AgeStdHMS W'!$A:$L,7,FALSE))</f>
        <v>2.1458333333333333E-2</v>
      </c>
      <c r="W171" s="66">
        <f t="shared" si="27"/>
        <v>38</v>
      </c>
      <c r="X171" s="31">
        <f>IF($D171="m",VLOOKUP(W171,AgeStdHMS!$A:$L,7,FALSE),VLOOKUP(W171,'AgeStdHMS W'!$A:$L,7,FALSE))</f>
        <v>2.1458333333333333E-2</v>
      </c>
      <c r="Y171" s="66">
        <f t="shared" si="28"/>
        <v>38</v>
      </c>
      <c r="Z171" s="31">
        <f>IF($D171="m",VLOOKUP(Y171,AgeStdHMS!$A:$L,7,FALSE),VLOOKUP(Y171,'AgeStdHMS W'!$A:$L,7,FALSE))</f>
        <v>2.1458333333333333E-2</v>
      </c>
      <c r="AA171" s="66">
        <f t="shared" si="29"/>
        <v>38</v>
      </c>
      <c r="AB171" s="31">
        <f>IF($D171="m",VLOOKUP(AA171,AgeStdHMS!$A:$L,7,FALSE),VLOOKUP(AA171,'AgeStdHMS W'!$A:$L,7,FALSE))</f>
        <v>2.1458333333333333E-2</v>
      </c>
      <c r="AC171" s="66">
        <f t="shared" si="30"/>
        <v>38</v>
      </c>
      <c r="AD171" s="31">
        <f>IF($D171="m",VLOOKUP(AC171,AgeStdHMS!$A:$L,7,FALSE),VLOOKUP(AC171,'AgeStdHMS W'!$A:$L,7,FALSE))</f>
        <v>2.1458333333333333E-2</v>
      </c>
    </row>
    <row r="172" spans="1:30" x14ac:dyDescent="0.2">
      <c r="A172" s="60" t="s">
        <v>439</v>
      </c>
      <c r="B172" s="60" t="s">
        <v>438</v>
      </c>
      <c r="C172" s="60" t="str">
        <f t="shared" si="32"/>
        <v>Ian Munro</v>
      </c>
      <c r="D172" s="70" t="s">
        <v>873</v>
      </c>
      <c r="E172" s="63">
        <v>24932</v>
      </c>
      <c r="F172" s="60" t="s">
        <v>437</v>
      </c>
      <c r="G172" s="66">
        <f t="shared" si="33"/>
        <v>47</v>
      </c>
      <c r="H172" s="31">
        <f>IF(D172="m",VLOOKUP(G172,AgeStdHMS!$A:$L,10,FALSE),VLOOKUP(G172,'AgeStdHMS W'!A:L,10,FALSE))</f>
        <v>3.3333333333333333E-2</v>
      </c>
      <c r="I172" s="66">
        <f t="shared" si="31"/>
        <v>47</v>
      </c>
      <c r="J172" s="31">
        <f>IF($D172="m",VLOOKUP(I172,AgeStdHMS!$A:$L,12,FALSE),VLOOKUP(I172,'AgeStdHMS W'!$A:$L,12,FALSE))</f>
        <v>4.4097222222222225E-2</v>
      </c>
      <c r="K172" s="66">
        <f t="shared" si="24"/>
        <v>47</v>
      </c>
      <c r="L172" s="31">
        <f>IF($D172="m",VLOOKUP(K172,AgeStdHMS!$A:$L,12,FALSE),VLOOKUP(K172,'AgeStdHMS W'!$A:$L,12,FALSE))</f>
        <v>4.4097222222222225E-2</v>
      </c>
      <c r="M172" s="66">
        <f t="shared" si="25"/>
        <v>48</v>
      </c>
      <c r="N172" s="31">
        <f>IF($D172="m",VLOOKUP(M172,AgeStdHMS!$A:$L,2,FALSE),VLOOKUP(M172,'AgeStdHMS W'!$A:$L,2,FALSE))</f>
        <v>1.0092592592592592E-2</v>
      </c>
      <c r="O172" s="66">
        <f t="shared" si="26"/>
        <v>48</v>
      </c>
      <c r="P172" s="31">
        <f>IF($D172="m",VLOOKUP(O172,AgeStdHMS!$A:$L,7,FALSE),VLOOKUP(O172,'AgeStdHMS W'!$A:$L,7,FALSE))</f>
        <v>2.0520833333333332E-2</v>
      </c>
      <c r="Q172" s="66">
        <f t="shared" si="26"/>
        <v>48</v>
      </c>
      <c r="R172" s="31">
        <f>IF($D172="m",VLOOKUP(Q172,AgeStdHMS!$A:$L,7,FALSE),VLOOKUP(Q172,'AgeStdHMS W'!$A:$L,7,FALSE))</f>
        <v>2.0520833333333332E-2</v>
      </c>
      <c r="S172" s="66">
        <f t="shared" si="26"/>
        <v>48</v>
      </c>
      <c r="T172" s="31">
        <f>IF($D172="m",VLOOKUP(S172,AgeStdHMS!$A:$L,7,FALSE),VLOOKUP(S172,'AgeStdHMS W'!$A:$L,7,FALSE))</f>
        <v>2.0520833333333332E-2</v>
      </c>
      <c r="U172" s="66">
        <f t="shared" si="26"/>
        <v>48</v>
      </c>
      <c r="V172" s="31">
        <f>IF($D172="m",VLOOKUP(U172,AgeStdHMS!$A:$L,7,FALSE),VLOOKUP(U172,'AgeStdHMS W'!$A:$L,7,FALSE))</f>
        <v>2.0520833333333332E-2</v>
      </c>
      <c r="W172" s="66">
        <f t="shared" si="27"/>
        <v>48</v>
      </c>
      <c r="X172" s="31">
        <f>IF($D172="m",VLOOKUP(W172,AgeStdHMS!$A:$L,7,FALSE),VLOOKUP(W172,'AgeStdHMS W'!$A:$L,7,FALSE))</f>
        <v>2.0520833333333332E-2</v>
      </c>
      <c r="Y172" s="66">
        <f t="shared" si="28"/>
        <v>48</v>
      </c>
      <c r="Z172" s="31">
        <f>IF($D172="m",VLOOKUP(Y172,AgeStdHMS!$A:$L,7,FALSE),VLOOKUP(Y172,'AgeStdHMS W'!$A:$L,7,FALSE))</f>
        <v>2.0520833333333332E-2</v>
      </c>
      <c r="AA172" s="66">
        <f t="shared" si="29"/>
        <v>48</v>
      </c>
      <c r="AB172" s="31">
        <f>IF($D172="m",VLOOKUP(AA172,AgeStdHMS!$A:$L,7,FALSE),VLOOKUP(AA172,'AgeStdHMS W'!$A:$L,7,FALSE))</f>
        <v>2.0520833333333332E-2</v>
      </c>
      <c r="AC172" s="66">
        <f t="shared" si="30"/>
        <v>48</v>
      </c>
      <c r="AD172" s="31">
        <f>IF($D172="m",VLOOKUP(AC172,AgeStdHMS!$A:$L,7,FALSE),VLOOKUP(AC172,'AgeStdHMS W'!$A:$L,7,FALSE))</f>
        <v>2.0520833333333332E-2</v>
      </c>
    </row>
    <row r="173" spans="1:30" x14ac:dyDescent="0.2">
      <c r="A173" s="60" t="s">
        <v>352</v>
      </c>
      <c r="B173" s="60" t="s">
        <v>436</v>
      </c>
      <c r="C173" s="60" t="str">
        <f t="shared" si="32"/>
        <v>Andrew Newbury</v>
      </c>
      <c r="D173" s="70" t="s">
        <v>873</v>
      </c>
      <c r="E173" s="63">
        <v>20428</v>
      </c>
      <c r="F173" s="60" t="s">
        <v>435</v>
      </c>
      <c r="G173" s="66">
        <f t="shared" si="33"/>
        <v>60</v>
      </c>
      <c r="H173" s="31">
        <f>IF(D173="m",VLOOKUP(G173,AgeStdHMS!$A:$L,10,FALSE),VLOOKUP(G173,'AgeStdHMS W'!A:L,10,FALSE))</f>
        <v>3.740740740740741E-2</v>
      </c>
      <c r="I173" s="66">
        <f t="shared" si="31"/>
        <v>60</v>
      </c>
      <c r="J173" s="31">
        <f>IF($D173="m",VLOOKUP(I173,AgeStdHMS!$A:$L,12,FALSE),VLOOKUP(I173,'AgeStdHMS W'!$A:$L,12,FALSE))</f>
        <v>4.9548611111111113E-2</v>
      </c>
      <c r="K173" s="66">
        <f t="shared" si="24"/>
        <v>60</v>
      </c>
      <c r="L173" s="31">
        <f>IF($D173="m",VLOOKUP(K173,AgeStdHMS!$A:$L,12,FALSE),VLOOKUP(K173,'AgeStdHMS W'!$A:$L,12,FALSE))</f>
        <v>4.9548611111111113E-2</v>
      </c>
      <c r="M173" s="66">
        <f t="shared" si="25"/>
        <v>60</v>
      </c>
      <c r="N173" s="31">
        <f>IF($D173="m",VLOOKUP(M173,AgeStdHMS!$A:$L,2,FALSE),VLOOKUP(M173,'AgeStdHMS W'!$A:$L,2,FALSE))</f>
        <v>1.1087962962962963E-2</v>
      </c>
      <c r="O173" s="66">
        <f t="shared" si="26"/>
        <v>60</v>
      </c>
      <c r="P173" s="31">
        <f>IF($D173="m",VLOOKUP(O173,AgeStdHMS!$A:$L,7,FALSE),VLOOKUP(O173,'AgeStdHMS W'!$A:$L,7,FALSE))</f>
        <v>2.2777777777777779E-2</v>
      </c>
      <c r="Q173" s="66">
        <f t="shared" si="26"/>
        <v>60</v>
      </c>
      <c r="R173" s="31">
        <f>IF($D173="m",VLOOKUP(Q173,AgeStdHMS!$A:$L,7,FALSE),VLOOKUP(Q173,'AgeStdHMS W'!$A:$L,7,FALSE))</f>
        <v>2.2777777777777779E-2</v>
      </c>
      <c r="S173" s="66">
        <f t="shared" si="26"/>
        <v>60</v>
      </c>
      <c r="T173" s="31">
        <f>IF($D173="m",VLOOKUP(S173,AgeStdHMS!$A:$L,7,FALSE),VLOOKUP(S173,'AgeStdHMS W'!$A:$L,7,FALSE))</f>
        <v>2.2777777777777779E-2</v>
      </c>
      <c r="U173" s="66">
        <f t="shared" si="26"/>
        <v>60</v>
      </c>
      <c r="V173" s="31">
        <f>IF($D173="m",VLOOKUP(U173,AgeStdHMS!$A:$L,7,FALSE),VLOOKUP(U173,'AgeStdHMS W'!$A:$L,7,FALSE))</f>
        <v>2.2777777777777779E-2</v>
      </c>
      <c r="W173" s="66">
        <f t="shared" si="27"/>
        <v>60</v>
      </c>
      <c r="X173" s="31">
        <f>IF($D173="m",VLOOKUP(W173,AgeStdHMS!$A:$L,7,FALSE),VLOOKUP(W173,'AgeStdHMS W'!$A:$L,7,FALSE))</f>
        <v>2.2777777777777779E-2</v>
      </c>
      <c r="Y173" s="66">
        <f t="shared" si="28"/>
        <v>60</v>
      </c>
      <c r="Z173" s="31">
        <f>IF($D173="m",VLOOKUP(Y173,AgeStdHMS!$A:$L,7,FALSE),VLOOKUP(Y173,'AgeStdHMS W'!$A:$L,7,FALSE))</f>
        <v>2.2777777777777779E-2</v>
      </c>
      <c r="AA173" s="66">
        <f t="shared" si="29"/>
        <v>60</v>
      </c>
      <c r="AB173" s="31">
        <f>IF($D173="m",VLOOKUP(AA173,AgeStdHMS!$A:$L,7,FALSE),VLOOKUP(AA173,'AgeStdHMS W'!$A:$L,7,FALSE))</f>
        <v>2.2777777777777779E-2</v>
      </c>
      <c r="AC173" s="66">
        <f t="shared" si="30"/>
        <v>60</v>
      </c>
      <c r="AD173" s="31">
        <f>IF($D173="m",VLOOKUP(AC173,AgeStdHMS!$A:$L,7,FALSE),VLOOKUP(AC173,'AgeStdHMS W'!$A:$L,7,FALSE))</f>
        <v>2.2777777777777779E-2</v>
      </c>
    </row>
    <row r="174" spans="1:30" x14ac:dyDescent="0.2">
      <c r="A174" s="60" t="s">
        <v>334</v>
      </c>
      <c r="B174" s="60" t="s">
        <v>434</v>
      </c>
      <c r="C174" s="60" t="str">
        <f t="shared" si="32"/>
        <v>David Newman</v>
      </c>
      <c r="D174" s="70" t="s">
        <v>873</v>
      </c>
      <c r="E174" s="63">
        <v>21557</v>
      </c>
      <c r="F174" s="60" t="s">
        <v>433</v>
      </c>
      <c r="G174" s="66">
        <f t="shared" si="33"/>
        <v>57</v>
      </c>
      <c r="H174" s="31">
        <f>IF(D174="m",VLOOKUP(G174,AgeStdHMS!$A:$L,10,FALSE),VLOOKUP(G174,'AgeStdHMS W'!A:L,10,FALSE))</f>
        <v>3.6377314814814814E-2</v>
      </c>
      <c r="I174" s="66">
        <f t="shared" si="31"/>
        <v>57</v>
      </c>
      <c r="J174" s="31">
        <f>IF($D174="m",VLOOKUP(I174,AgeStdHMS!$A:$L,12,FALSE),VLOOKUP(I174,'AgeStdHMS W'!$A:$L,12,FALSE))</f>
        <v>4.8171296296296295E-2</v>
      </c>
      <c r="K174" s="66">
        <f t="shared" si="24"/>
        <v>57</v>
      </c>
      <c r="L174" s="31">
        <f>IF($D174="m",VLOOKUP(K174,AgeStdHMS!$A:$L,12,FALSE),VLOOKUP(K174,'AgeStdHMS W'!$A:$L,12,FALSE))</f>
        <v>4.8171296296296295E-2</v>
      </c>
      <c r="M174" s="66">
        <f t="shared" si="25"/>
        <v>57</v>
      </c>
      <c r="N174" s="31">
        <f>IF($D174="m",VLOOKUP(M174,AgeStdHMS!$A:$L,2,FALSE),VLOOKUP(M174,'AgeStdHMS W'!$A:$L,2,FALSE))</f>
        <v>1.0821759259259258E-2</v>
      </c>
      <c r="O174" s="66">
        <f t="shared" si="26"/>
        <v>57</v>
      </c>
      <c r="P174" s="31">
        <f>IF($D174="m",VLOOKUP(O174,AgeStdHMS!$A:$L,7,FALSE),VLOOKUP(O174,'AgeStdHMS W'!$A:$L,7,FALSE))</f>
        <v>2.2164351851851852E-2</v>
      </c>
      <c r="Q174" s="66">
        <f t="shared" si="26"/>
        <v>57</v>
      </c>
      <c r="R174" s="31">
        <f>IF($D174="m",VLOOKUP(Q174,AgeStdHMS!$A:$L,7,FALSE),VLOOKUP(Q174,'AgeStdHMS W'!$A:$L,7,FALSE))</f>
        <v>2.2164351851851852E-2</v>
      </c>
      <c r="S174" s="66">
        <f t="shared" si="26"/>
        <v>57</v>
      </c>
      <c r="T174" s="31">
        <f>IF($D174="m",VLOOKUP(S174,AgeStdHMS!$A:$L,7,FALSE),VLOOKUP(S174,'AgeStdHMS W'!$A:$L,7,FALSE))</f>
        <v>2.2164351851851852E-2</v>
      </c>
      <c r="U174" s="66">
        <f t="shared" si="26"/>
        <v>57</v>
      </c>
      <c r="V174" s="31">
        <f>IF($D174="m",VLOOKUP(U174,AgeStdHMS!$A:$L,7,FALSE),VLOOKUP(U174,'AgeStdHMS W'!$A:$L,7,FALSE))</f>
        <v>2.2164351851851852E-2</v>
      </c>
      <c r="W174" s="66">
        <f t="shared" si="27"/>
        <v>57</v>
      </c>
      <c r="X174" s="31">
        <f>IF($D174="m",VLOOKUP(W174,AgeStdHMS!$A:$L,7,FALSE),VLOOKUP(W174,'AgeStdHMS W'!$A:$L,7,FALSE))</f>
        <v>2.2164351851851852E-2</v>
      </c>
      <c r="Y174" s="66">
        <f t="shared" si="28"/>
        <v>57</v>
      </c>
      <c r="Z174" s="31">
        <f>IF($D174="m",VLOOKUP(Y174,AgeStdHMS!$A:$L,7,FALSE),VLOOKUP(Y174,'AgeStdHMS W'!$A:$L,7,FALSE))</f>
        <v>2.2164351851851852E-2</v>
      </c>
      <c r="AA174" s="66">
        <f t="shared" si="29"/>
        <v>57</v>
      </c>
      <c r="AB174" s="31">
        <f>IF($D174="m",VLOOKUP(AA174,AgeStdHMS!$A:$L,7,FALSE),VLOOKUP(AA174,'AgeStdHMS W'!$A:$L,7,FALSE))</f>
        <v>2.2164351851851852E-2</v>
      </c>
      <c r="AC174" s="66">
        <f t="shared" si="30"/>
        <v>57</v>
      </c>
      <c r="AD174" s="31">
        <f>IF($D174="m",VLOOKUP(AC174,AgeStdHMS!$A:$L,7,FALSE),VLOOKUP(AC174,'AgeStdHMS W'!$A:$L,7,FALSE))</f>
        <v>2.2164351851851852E-2</v>
      </c>
    </row>
    <row r="175" spans="1:30" x14ac:dyDescent="0.2">
      <c r="A175" s="60" t="s">
        <v>221</v>
      </c>
      <c r="B175" s="60" t="s">
        <v>432</v>
      </c>
      <c r="C175" s="60" t="str">
        <f t="shared" si="32"/>
        <v>Alex Newman-Smith</v>
      </c>
      <c r="D175" s="70" t="s">
        <v>873</v>
      </c>
      <c r="E175" s="63">
        <v>28891</v>
      </c>
      <c r="F175" s="60" t="s">
        <v>431</v>
      </c>
      <c r="G175" s="66">
        <f t="shared" si="33"/>
        <v>36</v>
      </c>
      <c r="H175" s="31">
        <f>IF(D175="m",VLOOKUP(G175,AgeStdHMS!$A:$L,10,FALSE),VLOOKUP(G175,'AgeStdHMS W'!A:L,10,FALSE))</f>
        <v>3.0856481481481481E-2</v>
      </c>
      <c r="I175" s="66">
        <f t="shared" si="31"/>
        <v>37</v>
      </c>
      <c r="J175" s="31">
        <f>IF($D175="m",VLOOKUP(I175,AgeStdHMS!$A:$L,12,FALSE),VLOOKUP(I175,'AgeStdHMS W'!$A:$L,12,FALSE))</f>
        <v>4.103009259259259E-2</v>
      </c>
      <c r="K175" s="66">
        <f t="shared" si="24"/>
        <v>37</v>
      </c>
      <c r="L175" s="31">
        <f>IF($D175="m",VLOOKUP(K175,AgeStdHMS!$A:$L,12,FALSE),VLOOKUP(K175,'AgeStdHMS W'!$A:$L,12,FALSE))</f>
        <v>4.103009259259259E-2</v>
      </c>
      <c r="M175" s="66">
        <f t="shared" si="25"/>
        <v>37</v>
      </c>
      <c r="N175" s="31">
        <f>IF($D175="m",VLOOKUP(M175,AgeStdHMS!$A:$L,2,FALSE),VLOOKUP(M175,'AgeStdHMS W'!$A:$L,2,FALSE))</f>
        <v>9.3171296296296301E-3</v>
      </c>
      <c r="O175" s="66">
        <f t="shared" si="26"/>
        <v>37</v>
      </c>
      <c r="P175" s="31">
        <f>IF($D175="m",VLOOKUP(O175,AgeStdHMS!$A:$L,7,FALSE),VLOOKUP(O175,'AgeStdHMS W'!$A:$L,7,FALSE))</f>
        <v>1.8888888888888889E-2</v>
      </c>
      <c r="Q175" s="66">
        <f t="shared" si="26"/>
        <v>37</v>
      </c>
      <c r="R175" s="31">
        <f>IF($D175="m",VLOOKUP(Q175,AgeStdHMS!$A:$L,7,FALSE),VLOOKUP(Q175,'AgeStdHMS W'!$A:$L,7,FALSE))</f>
        <v>1.8888888888888889E-2</v>
      </c>
      <c r="S175" s="66">
        <f t="shared" si="26"/>
        <v>37</v>
      </c>
      <c r="T175" s="31">
        <f>IF($D175="m",VLOOKUP(S175,AgeStdHMS!$A:$L,7,FALSE),VLOOKUP(S175,'AgeStdHMS W'!$A:$L,7,FALSE))</f>
        <v>1.8888888888888889E-2</v>
      </c>
      <c r="U175" s="66">
        <f t="shared" si="26"/>
        <v>37</v>
      </c>
      <c r="V175" s="31">
        <f>IF($D175="m",VLOOKUP(U175,AgeStdHMS!$A:$L,7,FALSE),VLOOKUP(U175,'AgeStdHMS W'!$A:$L,7,FALSE))</f>
        <v>1.8888888888888889E-2</v>
      </c>
      <c r="W175" s="66">
        <f t="shared" si="27"/>
        <v>37</v>
      </c>
      <c r="X175" s="31">
        <f>IF($D175="m",VLOOKUP(W175,AgeStdHMS!$A:$L,7,FALSE),VLOOKUP(W175,'AgeStdHMS W'!$A:$L,7,FALSE))</f>
        <v>1.8888888888888889E-2</v>
      </c>
      <c r="Y175" s="66">
        <f t="shared" si="28"/>
        <v>37</v>
      </c>
      <c r="Z175" s="31">
        <f>IF($D175="m",VLOOKUP(Y175,AgeStdHMS!$A:$L,7,FALSE),VLOOKUP(Y175,'AgeStdHMS W'!$A:$L,7,FALSE))</f>
        <v>1.8888888888888889E-2</v>
      </c>
      <c r="AA175" s="66">
        <f t="shared" si="29"/>
        <v>37</v>
      </c>
      <c r="AB175" s="31">
        <f>IF($D175="m",VLOOKUP(AA175,AgeStdHMS!$A:$L,7,FALSE),VLOOKUP(AA175,'AgeStdHMS W'!$A:$L,7,FALSE))</f>
        <v>1.8888888888888889E-2</v>
      </c>
      <c r="AC175" s="66">
        <f t="shared" si="30"/>
        <v>37</v>
      </c>
      <c r="AD175" s="31">
        <f>IF($D175="m",VLOOKUP(AC175,AgeStdHMS!$A:$L,7,FALSE),VLOOKUP(AC175,'AgeStdHMS W'!$A:$L,7,FALSE))</f>
        <v>1.8888888888888889E-2</v>
      </c>
    </row>
    <row r="176" spans="1:30" x14ac:dyDescent="0.2">
      <c r="A176" s="60" t="s">
        <v>430</v>
      </c>
      <c r="B176" s="60" t="s">
        <v>429</v>
      </c>
      <c r="C176" s="60" t="str">
        <f t="shared" si="32"/>
        <v>Julie O'Connell</v>
      </c>
      <c r="D176" s="70" t="s">
        <v>874</v>
      </c>
      <c r="E176" s="63">
        <v>26127</v>
      </c>
      <c r="F176" s="60" t="s">
        <v>428</v>
      </c>
      <c r="G176" s="66">
        <f t="shared" si="33"/>
        <v>44</v>
      </c>
      <c r="H176" s="31">
        <f>IF(D176="m",VLOOKUP(G176,AgeStdHMS!$A:$L,10,FALSE),VLOOKUP(G176,'AgeStdHMS W'!A:L,10,FALSE))</f>
        <v>3.6539351851851851E-2</v>
      </c>
      <c r="I176" s="66">
        <f t="shared" si="31"/>
        <v>44</v>
      </c>
      <c r="J176" s="31">
        <f>IF($D176="m",VLOOKUP(I176,AgeStdHMS!$A:$L,12,FALSE),VLOOKUP(I176,'AgeStdHMS W'!$A:$L,12,FALSE))</f>
        <v>4.8275462962962964E-2</v>
      </c>
      <c r="K176" s="66">
        <f t="shared" si="24"/>
        <v>44</v>
      </c>
      <c r="L176" s="31">
        <f>IF($D176="m",VLOOKUP(K176,AgeStdHMS!$A:$L,12,FALSE),VLOOKUP(K176,'AgeStdHMS W'!$A:$L,12,FALSE))</f>
        <v>4.8275462962962964E-2</v>
      </c>
      <c r="M176" s="66">
        <f t="shared" si="25"/>
        <v>44</v>
      </c>
      <c r="N176" s="31">
        <f>IF($D176="m",VLOOKUP(M176,AgeStdHMS!$A:$L,2,FALSE),VLOOKUP(M176,'AgeStdHMS W'!$A:$L,2,FALSE))</f>
        <v>1.0821759259259258E-2</v>
      </c>
      <c r="O176" s="66">
        <f t="shared" si="26"/>
        <v>44</v>
      </c>
      <c r="P176" s="31">
        <f>IF($D176="m",VLOOKUP(O176,AgeStdHMS!$A:$L,7,FALSE),VLOOKUP(O176,'AgeStdHMS W'!$A:$L,7,FALSE))</f>
        <v>2.2326388888888889E-2</v>
      </c>
      <c r="Q176" s="66">
        <f t="shared" si="26"/>
        <v>44</v>
      </c>
      <c r="R176" s="31">
        <f>IF($D176="m",VLOOKUP(Q176,AgeStdHMS!$A:$L,7,FALSE),VLOOKUP(Q176,'AgeStdHMS W'!$A:$L,7,FALSE))</f>
        <v>2.2326388888888889E-2</v>
      </c>
      <c r="S176" s="66">
        <f t="shared" si="26"/>
        <v>44</v>
      </c>
      <c r="T176" s="31">
        <f>IF($D176="m",VLOOKUP(S176,AgeStdHMS!$A:$L,7,FALSE),VLOOKUP(S176,'AgeStdHMS W'!$A:$L,7,FALSE))</f>
        <v>2.2326388888888889E-2</v>
      </c>
      <c r="U176" s="66">
        <f t="shared" si="26"/>
        <v>45</v>
      </c>
      <c r="V176" s="31">
        <f>IF($D176="m",VLOOKUP(U176,AgeStdHMS!$A:$L,7,FALSE),VLOOKUP(U176,'AgeStdHMS W'!$A:$L,7,FALSE))</f>
        <v>2.2534722222222223E-2</v>
      </c>
      <c r="W176" s="66">
        <f t="shared" si="27"/>
        <v>44</v>
      </c>
      <c r="X176" s="31">
        <f>IF($D176="m",VLOOKUP(W176,AgeStdHMS!$A:$L,7,FALSE),VLOOKUP(W176,'AgeStdHMS W'!$A:$L,7,FALSE))</f>
        <v>2.2326388888888889E-2</v>
      </c>
      <c r="Y176" s="66">
        <f t="shared" si="28"/>
        <v>44</v>
      </c>
      <c r="Z176" s="31">
        <f>IF($D176="m",VLOOKUP(Y176,AgeStdHMS!$A:$L,7,FALSE),VLOOKUP(Y176,'AgeStdHMS W'!$A:$L,7,FALSE))</f>
        <v>2.2326388888888889E-2</v>
      </c>
      <c r="AA176" s="66">
        <f t="shared" si="29"/>
        <v>44</v>
      </c>
      <c r="AB176" s="31">
        <f>IF($D176="m",VLOOKUP(AA176,AgeStdHMS!$A:$L,7,FALSE),VLOOKUP(AA176,'AgeStdHMS W'!$A:$L,7,FALSE))</f>
        <v>2.2326388888888889E-2</v>
      </c>
      <c r="AC176" s="66">
        <f t="shared" si="30"/>
        <v>44</v>
      </c>
      <c r="AD176" s="31">
        <f>IF($D176="m",VLOOKUP(AC176,AgeStdHMS!$A:$L,7,FALSE),VLOOKUP(AC176,'AgeStdHMS W'!$A:$L,7,FALSE))</f>
        <v>2.2326388888888889E-2</v>
      </c>
    </row>
    <row r="177" spans="1:30" x14ac:dyDescent="0.2">
      <c r="A177" s="60" t="s">
        <v>427</v>
      </c>
      <c r="B177" s="60" t="s">
        <v>426</v>
      </c>
      <c r="C177" s="60" t="str">
        <f t="shared" si="32"/>
        <v>Bill O'Dell</v>
      </c>
      <c r="D177" s="70" t="s">
        <v>873</v>
      </c>
      <c r="E177" s="63">
        <v>36526</v>
      </c>
      <c r="G177" s="66">
        <f t="shared" si="33"/>
        <v>16</v>
      </c>
      <c r="H177" s="31">
        <f>IF(D177="m",VLOOKUP(G177,AgeStdHMS!$A:$L,10,FALSE),VLOOKUP(G177,'AgeStdHMS W'!A:L,10,FALSE))</f>
        <v>3.1192129629629629E-2</v>
      </c>
      <c r="I177" s="66">
        <f t="shared" si="31"/>
        <v>16</v>
      </c>
      <c r="J177" s="31">
        <f>IF($D177="m",VLOOKUP(I177,AgeStdHMS!$A:$L,12,FALSE),VLOOKUP(I177,'AgeStdHMS W'!$A:$L,12,FALSE))</f>
        <v>4.1388888888888892E-2</v>
      </c>
      <c r="K177" s="66">
        <f t="shared" si="24"/>
        <v>16</v>
      </c>
      <c r="L177" s="31">
        <f>IF($D177="m",VLOOKUP(K177,AgeStdHMS!$A:$L,12,FALSE),VLOOKUP(K177,'AgeStdHMS W'!$A:$L,12,FALSE))</f>
        <v>4.1388888888888892E-2</v>
      </c>
      <c r="M177" s="66">
        <f t="shared" si="25"/>
        <v>16</v>
      </c>
      <c r="N177" s="31">
        <f>IF($D177="m",VLOOKUP(M177,AgeStdHMS!$A:$L,2,FALSE),VLOOKUP(M177,'AgeStdHMS W'!$A:$L,2,FALSE))</f>
        <v>9.2013888888888892E-3</v>
      </c>
      <c r="O177" s="66">
        <f t="shared" si="26"/>
        <v>16</v>
      </c>
      <c r="P177" s="31">
        <f>IF($D177="m",VLOOKUP(O177,AgeStdHMS!$A:$L,7,FALSE),VLOOKUP(O177,'AgeStdHMS W'!$A:$L,7,FALSE))</f>
        <v>1.8935185185185187E-2</v>
      </c>
      <c r="Q177" s="66">
        <f t="shared" si="26"/>
        <v>16</v>
      </c>
      <c r="R177" s="31">
        <f>IF($D177="m",VLOOKUP(Q177,AgeStdHMS!$A:$L,7,FALSE),VLOOKUP(Q177,'AgeStdHMS W'!$A:$L,7,FALSE))</f>
        <v>1.8935185185185187E-2</v>
      </c>
      <c r="S177" s="66">
        <f t="shared" si="26"/>
        <v>16</v>
      </c>
      <c r="T177" s="31">
        <f>IF($D177="m",VLOOKUP(S177,AgeStdHMS!$A:$L,7,FALSE),VLOOKUP(S177,'AgeStdHMS W'!$A:$L,7,FALSE))</f>
        <v>1.8935185185185187E-2</v>
      </c>
      <c r="U177" s="66">
        <f t="shared" si="26"/>
        <v>16</v>
      </c>
      <c r="V177" s="31">
        <f>IF($D177="m",VLOOKUP(U177,AgeStdHMS!$A:$L,7,FALSE),VLOOKUP(U177,'AgeStdHMS W'!$A:$L,7,FALSE))</f>
        <v>1.8935185185185187E-2</v>
      </c>
      <c r="W177" s="66">
        <f t="shared" si="27"/>
        <v>16</v>
      </c>
      <c r="X177" s="31">
        <f>IF($D177="m",VLOOKUP(W177,AgeStdHMS!$A:$L,7,FALSE),VLOOKUP(W177,'AgeStdHMS W'!$A:$L,7,FALSE))</f>
        <v>1.8935185185185187E-2</v>
      </c>
      <c r="Y177" s="66">
        <f t="shared" si="28"/>
        <v>16</v>
      </c>
      <c r="Z177" s="31">
        <f>IF($D177="m",VLOOKUP(Y177,AgeStdHMS!$A:$L,7,FALSE),VLOOKUP(Y177,'AgeStdHMS W'!$A:$L,7,FALSE))</f>
        <v>1.8935185185185187E-2</v>
      </c>
      <c r="AA177" s="66">
        <f t="shared" si="29"/>
        <v>16</v>
      </c>
      <c r="AB177" s="31">
        <f>IF($D177="m",VLOOKUP(AA177,AgeStdHMS!$A:$L,7,FALSE),VLOOKUP(AA177,'AgeStdHMS W'!$A:$L,7,FALSE))</f>
        <v>1.8935185185185187E-2</v>
      </c>
      <c r="AC177" s="66">
        <f t="shared" si="30"/>
        <v>16</v>
      </c>
      <c r="AD177" s="31">
        <f>IF($D177="m",VLOOKUP(AC177,AgeStdHMS!$A:$L,7,FALSE),VLOOKUP(AC177,'AgeStdHMS W'!$A:$L,7,FALSE))</f>
        <v>1.8935185185185187E-2</v>
      </c>
    </row>
    <row r="178" spans="1:30" x14ac:dyDescent="0.2">
      <c r="A178" s="60" t="s">
        <v>425</v>
      </c>
      <c r="B178" s="60" t="s">
        <v>424</v>
      </c>
      <c r="C178" s="60" t="str">
        <f t="shared" si="32"/>
        <v>Gary O'Leary</v>
      </c>
      <c r="D178" s="70" t="s">
        <v>873</v>
      </c>
      <c r="E178" s="63">
        <v>22177</v>
      </c>
      <c r="F178" s="60" t="s">
        <v>423</v>
      </c>
      <c r="G178" s="66">
        <f t="shared" si="33"/>
        <v>55</v>
      </c>
      <c r="H178" s="31">
        <f>IF(D178="m",VLOOKUP(G178,AgeStdHMS!$A:$L,10,FALSE),VLOOKUP(G178,'AgeStdHMS W'!A:L,10,FALSE))</f>
        <v>3.5729166666666666E-2</v>
      </c>
      <c r="I178" s="66">
        <f t="shared" si="31"/>
        <v>55</v>
      </c>
      <c r="J178" s="31">
        <f>IF($D178="m",VLOOKUP(I178,AgeStdHMS!$A:$L,12,FALSE),VLOOKUP(I178,'AgeStdHMS W'!$A:$L,12,FALSE))</f>
        <v>4.7303240740740743E-2</v>
      </c>
      <c r="K178" s="66">
        <f t="shared" si="24"/>
        <v>55</v>
      </c>
      <c r="L178" s="31">
        <f>IF($D178="m",VLOOKUP(K178,AgeStdHMS!$A:$L,12,FALSE),VLOOKUP(K178,'AgeStdHMS W'!$A:$L,12,FALSE))</f>
        <v>4.7303240740740743E-2</v>
      </c>
      <c r="M178" s="66">
        <f t="shared" si="25"/>
        <v>55</v>
      </c>
      <c r="N178" s="31">
        <f>IF($D178="m",VLOOKUP(M178,AgeStdHMS!$A:$L,2,FALSE),VLOOKUP(M178,'AgeStdHMS W'!$A:$L,2,FALSE))</f>
        <v>1.0648148148148148E-2</v>
      </c>
      <c r="O178" s="66">
        <f t="shared" si="26"/>
        <v>55</v>
      </c>
      <c r="P178" s="31">
        <f>IF($D178="m",VLOOKUP(O178,AgeStdHMS!$A:$L,7,FALSE),VLOOKUP(O178,'AgeStdHMS W'!$A:$L,7,FALSE))</f>
        <v>2.1782407407407407E-2</v>
      </c>
      <c r="Q178" s="66">
        <f t="shared" si="26"/>
        <v>55</v>
      </c>
      <c r="R178" s="31">
        <f>IF($D178="m",VLOOKUP(Q178,AgeStdHMS!$A:$L,7,FALSE),VLOOKUP(Q178,'AgeStdHMS W'!$A:$L,7,FALSE))</f>
        <v>2.1782407407407407E-2</v>
      </c>
      <c r="S178" s="66">
        <f t="shared" si="26"/>
        <v>55</v>
      </c>
      <c r="T178" s="31">
        <f>IF($D178="m",VLOOKUP(S178,AgeStdHMS!$A:$L,7,FALSE),VLOOKUP(S178,'AgeStdHMS W'!$A:$L,7,FALSE))</f>
        <v>2.1782407407407407E-2</v>
      </c>
      <c r="U178" s="66">
        <f t="shared" si="26"/>
        <v>55</v>
      </c>
      <c r="V178" s="31">
        <f>IF($D178="m",VLOOKUP(U178,AgeStdHMS!$A:$L,7,FALSE),VLOOKUP(U178,'AgeStdHMS W'!$A:$L,7,FALSE))</f>
        <v>2.1782407407407407E-2</v>
      </c>
      <c r="W178" s="66">
        <f t="shared" si="27"/>
        <v>55</v>
      </c>
      <c r="X178" s="31">
        <f>IF($D178="m",VLOOKUP(W178,AgeStdHMS!$A:$L,7,FALSE),VLOOKUP(W178,'AgeStdHMS W'!$A:$L,7,FALSE))</f>
        <v>2.1782407407407407E-2</v>
      </c>
      <c r="Y178" s="66">
        <f t="shared" si="28"/>
        <v>55</v>
      </c>
      <c r="Z178" s="31">
        <f>IF($D178="m",VLOOKUP(Y178,AgeStdHMS!$A:$L,7,FALSE),VLOOKUP(Y178,'AgeStdHMS W'!$A:$L,7,FALSE))</f>
        <v>2.1782407407407407E-2</v>
      </c>
      <c r="AA178" s="66">
        <f t="shared" si="29"/>
        <v>55</v>
      </c>
      <c r="AB178" s="31">
        <f>IF($D178="m",VLOOKUP(AA178,AgeStdHMS!$A:$L,7,FALSE),VLOOKUP(AA178,'AgeStdHMS W'!$A:$L,7,FALSE))</f>
        <v>2.1782407407407407E-2</v>
      </c>
      <c r="AC178" s="66">
        <f t="shared" si="30"/>
        <v>55</v>
      </c>
      <c r="AD178" s="31">
        <f>IF($D178="m",VLOOKUP(AC178,AgeStdHMS!$A:$L,7,FALSE),VLOOKUP(AC178,'AgeStdHMS W'!$A:$L,7,FALSE))</f>
        <v>2.1782407407407407E-2</v>
      </c>
    </row>
    <row r="179" spans="1:30" x14ac:dyDescent="0.2">
      <c r="A179" s="60" t="s">
        <v>422</v>
      </c>
      <c r="B179" s="60" t="s">
        <v>421</v>
      </c>
      <c r="C179" s="60" t="str">
        <f t="shared" si="32"/>
        <v>Sophie Packman</v>
      </c>
      <c r="D179" s="70" t="s">
        <v>874</v>
      </c>
      <c r="E179" s="63">
        <v>26363</v>
      </c>
      <c r="F179" s="60" t="s">
        <v>420</v>
      </c>
      <c r="G179" s="66">
        <f t="shared" si="33"/>
        <v>43</v>
      </c>
      <c r="H179" s="31">
        <f>IF(D179="m",VLOOKUP(G179,AgeStdHMS!$A:$L,10,FALSE),VLOOKUP(G179,'AgeStdHMS W'!A:L,10,FALSE))</f>
        <v>3.6238425925925924E-2</v>
      </c>
      <c r="I179" s="66">
        <f t="shared" si="31"/>
        <v>43</v>
      </c>
      <c r="J179" s="31">
        <f>IF($D179="m",VLOOKUP(I179,AgeStdHMS!$A:$L,12,FALSE),VLOOKUP(I179,'AgeStdHMS W'!$A:$L,12,FALSE))</f>
        <v>4.7870370370370369E-2</v>
      </c>
      <c r="K179" s="66">
        <f t="shared" si="24"/>
        <v>44</v>
      </c>
      <c r="L179" s="31">
        <f>IF($D179="m",VLOOKUP(K179,AgeStdHMS!$A:$L,12,FALSE),VLOOKUP(K179,'AgeStdHMS W'!$A:$L,12,FALSE))</f>
        <v>4.8275462962962964E-2</v>
      </c>
      <c r="M179" s="66">
        <f t="shared" si="25"/>
        <v>44</v>
      </c>
      <c r="N179" s="31">
        <f>IF($D179="m",VLOOKUP(M179,AgeStdHMS!$A:$L,2,FALSE),VLOOKUP(M179,'AgeStdHMS W'!$A:$L,2,FALSE))</f>
        <v>1.0821759259259258E-2</v>
      </c>
      <c r="O179" s="66">
        <f t="shared" si="26"/>
        <v>44</v>
      </c>
      <c r="P179" s="31">
        <f>IF($D179="m",VLOOKUP(O179,AgeStdHMS!$A:$L,7,FALSE),VLOOKUP(O179,'AgeStdHMS W'!$A:$L,7,FALSE))</f>
        <v>2.2326388888888889E-2</v>
      </c>
      <c r="Q179" s="66">
        <f t="shared" si="26"/>
        <v>44</v>
      </c>
      <c r="R179" s="31">
        <f>IF($D179="m",VLOOKUP(Q179,AgeStdHMS!$A:$L,7,FALSE),VLOOKUP(Q179,'AgeStdHMS W'!$A:$L,7,FALSE))</f>
        <v>2.2326388888888889E-2</v>
      </c>
      <c r="S179" s="66">
        <f t="shared" si="26"/>
        <v>44</v>
      </c>
      <c r="T179" s="31">
        <f>IF($D179="m",VLOOKUP(S179,AgeStdHMS!$A:$L,7,FALSE),VLOOKUP(S179,'AgeStdHMS W'!$A:$L,7,FALSE))</f>
        <v>2.2326388888888889E-2</v>
      </c>
      <c r="U179" s="66">
        <f t="shared" si="26"/>
        <v>44</v>
      </c>
      <c r="V179" s="31">
        <f>IF($D179="m",VLOOKUP(U179,AgeStdHMS!$A:$L,7,FALSE),VLOOKUP(U179,'AgeStdHMS W'!$A:$L,7,FALSE))</f>
        <v>2.2326388888888889E-2</v>
      </c>
      <c r="W179" s="66">
        <f t="shared" si="27"/>
        <v>44</v>
      </c>
      <c r="X179" s="31">
        <f>IF($D179="m",VLOOKUP(W179,AgeStdHMS!$A:$L,7,FALSE),VLOOKUP(W179,'AgeStdHMS W'!$A:$L,7,FALSE))</f>
        <v>2.2326388888888889E-2</v>
      </c>
      <c r="Y179" s="66">
        <f t="shared" si="28"/>
        <v>44</v>
      </c>
      <c r="Z179" s="31">
        <f>IF($D179="m",VLOOKUP(Y179,AgeStdHMS!$A:$L,7,FALSE),VLOOKUP(Y179,'AgeStdHMS W'!$A:$L,7,FALSE))</f>
        <v>2.2326388888888889E-2</v>
      </c>
      <c r="AA179" s="66">
        <f t="shared" si="29"/>
        <v>44</v>
      </c>
      <c r="AB179" s="31">
        <f>IF($D179="m",VLOOKUP(AA179,AgeStdHMS!$A:$L,7,FALSE),VLOOKUP(AA179,'AgeStdHMS W'!$A:$L,7,FALSE))</f>
        <v>2.2326388888888889E-2</v>
      </c>
      <c r="AC179" s="66">
        <f t="shared" si="30"/>
        <v>44</v>
      </c>
      <c r="AD179" s="31">
        <f>IF($D179="m",VLOOKUP(AC179,AgeStdHMS!$A:$L,7,FALSE),VLOOKUP(AC179,'AgeStdHMS W'!$A:$L,7,FALSE))</f>
        <v>2.2326388888888889E-2</v>
      </c>
    </row>
    <row r="180" spans="1:30" x14ac:dyDescent="0.2">
      <c r="A180" s="60" t="s">
        <v>304</v>
      </c>
      <c r="B180" s="60" t="s">
        <v>417</v>
      </c>
      <c r="C180" s="60" t="str">
        <f t="shared" si="32"/>
        <v>Helen Paine</v>
      </c>
      <c r="D180" s="70" t="s">
        <v>874</v>
      </c>
      <c r="E180" s="63">
        <v>27473</v>
      </c>
      <c r="F180" s="60" t="s">
        <v>419</v>
      </c>
      <c r="G180" s="66">
        <f t="shared" si="33"/>
        <v>40</v>
      </c>
      <c r="H180" s="31">
        <f>IF(D180="m",VLOOKUP(G180,AgeStdHMS!$A:$L,10,FALSE),VLOOKUP(G180,'AgeStdHMS W'!A:L,10,FALSE))</f>
        <v>3.5451388888888886E-2</v>
      </c>
      <c r="I180" s="66">
        <f t="shared" si="31"/>
        <v>40</v>
      </c>
      <c r="J180" s="31">
        <f>IF($D180="m",VLOOKUP(I180,AgeStdHMS!$A:$L,12,FALSE),VLOOKUP(I180,'AgeStdHMS W'!$A:$L,12,FALSE))</f>
        <v>4.6840277777777779E-2</v>
      </c>
      <c r="K180" s="66">
        <f t="shared" si="24"/>
        <v>41</v>
      </c>
      <c r="L180" s="31">
        <f>IF($D180="m",VLOOKUP(K180,AgeStdHMS!$A:$L,12,FALSE),VLOOKUP(K180,'AgeStdHMS W'!$A:$L,12,FALSE))</f>
        <v>4.715277777777778E-2</v>
      </c>
      <c r="M180" s="66">
        <f t="shared" si="25"/>
        <v>41</v>
      </c>
      <c r="N180" s="31">
        <f>IF($D180="m",VLOOKUP(M180,AgeStdHMS!$A:$L,2,FALSE),VLOOKUP(M180,'AgeStdHMS W'!$A:$L,2,FALSE))</f>
        <v>1.0590277777777778E-2</v>
      </c>
      <c r="O180" s="66">
        <f t="shared" si="26"/>
        <v>41</v>
      </c>
      <c r="P180" s="31">
        <f>IF($D180="m",VLOOKUP(O180,AgeStdHMS!$A:$L,7,FALSE),VLOOKUP(O180,'AgeStdHMS W'!$A:$L,7,FALSE))</f>
        <v>2.1828703703703704E-2</v>
      </c>
      <c r="Q180" s="66">
        <f t="shared" si="26"/>
        <v>41</v>
      </c>
      <c r="R180" s="31">
        <f>IF($D180="m",VLOOKUP(Q180,AgeStdHMS!$A:$L,7,FALSE),VLOOKUP(Q180,'AgeStdHMS W'!$A:$L,7,FALSE))</f>
        <v>2.1828703703703704E-2</v>
      </c>
      <c r="S180" s="66">
        <f t="shared" si="26"/>
        <v>41</v>
      </c>
      <c r="T180" s="31">
        <f>IF($D180="m",VLOOKUP(S180,AgeStdHMS!$A:$L,7,FALSE),VLOOKUP(S180,'AgeStdHMS W'!$A:$L,7,FALSE))</f>
        <v>2.1828703703703704E-2</v>
      </c>
      <c r="U180" s="66">
        <f t="shared" si="26"/>
        <v>41</v>
      </c>
      <c r="V180" s="31">
        <f>IF($D180="m",VLOOKUP(U180,AgeStdHMS!$A:$L,7,FALSE),VLOOKUP(U180,'AgeStdHMS W'!$A:$L,7,FALSE))</f>
        <v>2.1828703703703704E-2</v>
      </c>
      <c r="W180" s="66">
        <f t="shared" si="27"/>
        <v>41</v>
      </c>
      <c r="X180" s="31">
        <f>IF($D180="m",VLOOKUP(W180,AgeStdHMS!$A:$L,7,FALSE),VLOOKUP(W180,'AgeStdHMS W'!$A:$L,7,FALSE))</f>
        <v>2.1828703703703704E-2</v>
      </c>
      <c r="Y180" s="66">
        <f t="shared" si="28"/>
        <v>41</v>
      </c>
      <c r="Z180" s="31">
        <f>IF($D180="m",VLOOKUP(Y180,AgeStdHMS!$A:$L,7,FALSE),VLOOKUP(Y180,'AgeStdHMS W'!$A:$L,7,FALSE))</f>
        <v>2.1828703703703704E-2</v>
      </c>
      <c r="AA180" s="66">
        <f t="shared" si="29"/>
        <v>41</v>
      </c>
      <c r="AB180" s="31">
        <f>IF($D180="m",VLOOKUP(AA180,AgeStdHMS!$A:$L,7,FALSE),VLOOKUP(AA180,'AgeStdHMS W'!$A:$L,7,FALSE))</f>
        <v>2.1828703703703704E-2</v>
      </c>
      <c r="AC180" s="66">
        <f t="shared" si="30"/>
        <v>41</v>
      </c>
      <c r="AD180" s="31">
        <f>IF($D180="m",VLOOKUP(AC180,AgeStdHMS!$A:$L,7,FALSE),VLOOKUP(AC180,'AgeStdHMS W'!$A:$L,7,FALSE))</f>
        <v>2.1828703703703704E-2</v>
      </c>
    </row>
    <row r="181" spans="1:30" x14ac:dyDescent="0.2">
      <c r="A181" s="60" t="s">
        <v>418</v>
      </c>
      <c r="B181" s="60" t="s">
        <v>417</v>
      </c>
      <c r="C181" s="60" t="str">
        <f t="shared" si="32"/>
        <v>Michael Paine</v>
      </c>
      <c r="D181" s="70" t="s">
        <v>873</v>
      </c>
      <c r="E181" s="63">
        <v>23275</v>
      </c>
      <c r="F181" s="60" t="s">
        <v>416</v>
      </c>
      <c r="G181" s="66">
        <f t="shared" si="33"/>
        <v>52</v>
      </c>
      <c r="H181" s="31">
        <f>IF(D181="m",VLOOKUP(G181,AgeStdHMS!$A:$L,10,FALSE),VLOOKUP(G181,'AgeStdHMS W'!A:L,10,FALSE))</f>
        <v>3.4791666666666665E-2</v>
      </c>
      <c r="I181" s="66">
        <f t="shared" si="31"/>
        <v>52</v>
      </c>
      <c r="J181" s="31">
        <f>IF($D181="m",VLOOKUP(I181,AgeStdHMS!$A:$L,12,FALSE),VLOOKUP(I181,'AgeStdHMS W'!$A:$L,12,FALSE))</f>
        <v>4.6041666666666668E-2</v>
      </c>
      <c r="K181" s="66">
        <f t="shared" si="24"/>
        <v>52</v>
      </c>
      <c r="L181" s="31">
        <f>IF($D181="m",VLOOKUP(K181,AgeStdHMS!$A:$L,12,FALSE),VLOOKUP(K181,'AgeStdHMS W'!$A:$L,12,FALSE))</f>
        <v>4.6041666666666668E-2</v>
      </c>
      <c r="M181" s="66">
        <f t="shared" si="25"/>
        <v>52</v>
      </c>
      <c r="N181" s="31">
        <f>IF($D181="m",VLOOKUP(M181,AgeStdHMS!$A:$L,2,FALSE),VLOOKUP(M181,'AgeStdHMS W'!$A:$L,2,FALSE))</f>
        <v>1.0405092592592593E-2</v>
      </c>
      <c r="O181" s="66">
        <f t="shared" si="26"/>
        <v>52</v>
      </c>
      <c r="P181" s="31">
        <f>IF($D181="m",VLOOKUP(O181,AgeStdHMS!$A:$L,7,FALSE),VLOOKUP(O181,'AgeStdHMS W'!$A:$L,7,FALSE))</f>
        <v>2.1215277777777777E-2</v>
      </c>
      <c r="Q181" s="66">
        <f t="shared" si="26"/>
        <v>52</v>
      </c>
      <c r="R181" s="31">
        <f>IF($D181="m",VLOOKUP(Q181,AgeStdHMS!$A:$L,7,FALSE),VLOOKUP(Q181,'AgeStdHMS W'!$A:$L,7,FALSE))</f>
        <v>2.1215277777777777E-2</v>
      </c>
      <c r="S181" s="66">
        <f t="shared" si="26"/>
        <v>52</v>
      </c>
      <c r="T181" s="31">
        <f>IF($D181="m",VLOOKUP(S181,AgeStdHMS!$A:$L,7,FALSE),VLOOKUP(S181,'AgeStdHMS W'!$A:$L,7,FALSE))</f>
        <v>2.1215277777777777E-2</v>
      </c>
      <c r="U181" s="66">
        <f t="shared" si="26"/>
        <v>52</v>
      </c>
      <c r="V181" s="31">
        <f>IF($D181="m",VLOOKUP(U181,AgeStdHMS!$A:$L,7,FALSE),VLOOKUP(U181,'AgeStdHMS W'!$A:$L,7,FALSE))</f>
        <v>2.1215277777777777E-2</v>
      </c>
      <c r="W181" s="66">
        <f t="shared" si="27"/>
        <v>52</v>
      </c>
      <c r="X181" s="31">
        <f>IF($D181="m",VLOOKUP(W181,AgeStdHMS!$A:$L,7,FALSE),VLOOKUP(W181,'AgeStdHMS W'!$A:$L,7,FALSE))</f>
        <v>2.1215277777777777E-2</v>
      </c>
      <c r="Y181" s="66">
        <f t="shared" si="28"/>
        <v>52</v>
      </c>
      <c r="Z181" s="31">
        <f>IF($D181="m",VLOOKUP(Y181,AgeStdHMS!$A:$L,7,FALSE),VLOOKUP(Y181,'AgeStdHMS W'!$A:$L,7,FALSE))</f>
        <v>2.1215277777777777E-2</v>
      </c>
      <c r="AA181" s="66">
        <f t="shared" si="29"/>
        <v>52</v>
      </c>
      <c r="AB181" s="31">
        <f>IF($D181="m",VLOOKUP(AA181,AgeStdHMS!$A:$L,7,FALSE),VLOOKUP(AA181,'AgeStdHMS W'!$A:$L,7,FALSE))</f>
        <v>2.1215277777777777E-2</v>
      </c>
      <c r="AC181" s="66">
        <f t="shared" si="30"/>
        <v>52</v>
      </c>
      <c r="AD181" s="31">
        <f>IF($D181="m",VLOOKUP(AC181,AgeStdHMS!$A:$L,7,FALSE),VLOOKUP(AC181,'AgeStdHMS W'!$A:$L,7,FALSE))</f>
        <v>2.1215277777777777E-2</v>
      </c>
    </row>
    <row r="182" spans="1:30" x14ac:dyDescent="0.2">
      <c r="A182" s="60" t="s">
        <v>415</v>
      </c>
      <c r="B182" s="60" t="s">
        <v>414</v>
      </c>
      <c r="C182" s="60" t="str">
        <f t="shared" si="32"/>
        <v>Celia Pardoe</v>
      </c>
      <c r="D182" s="70" t="s">
        <v>874</v>
      </c>
      <c r="E182" s="63">
        <v>20113</v>
      </c>
      <c r="F182" s="60" t="s">
        <v>413</v>
      </c>
      <c r="G182" s="66">
        <f t="shared" si="33"/>
        <v>60</v>
      </c>
      <c r="H182" s="31">
        <f>IF(D182="m",VLOOKUP(G182,AgeStdHMS!$A:$L,10,FALSE),VLOOKUP(G182,'AgeStdHMS W'!A:L,10,FALSE))</f>
        <v>4.4259259259259262E-2</v>
      </c>
      <c r="I182" s="66">
        <f t="shared" si="31"/>
        <v>61</v>
      </c>
      <c r="J182" s="31">
        <f>IF($D182="m",VLOOKUP(I182,AgeStdHMS!$A:$L,12,FALSE),VLOOKUP(I182,'AgeStdHMS W'!$A:$L,12,FALSE))</f>
        <v>5.9282407407407409E-2</v>
      </c>
      <c r="K182" s="66">
        <f t="shared" si="24"/>
        <v>61</v>
      </c>
      <c r="L182" s="31">
        <f>IF($D182="m",VLOOKUP(K182,AgeStdHMS!$A:$L,12,FALSE),VLOOKUP(K182,'AgeStdHMS W'!$A:$L,12,FALSE))</f>
        <v>5.9282407407407409E-2</v>
      </c>
      <c r="M182" s="66">
        <f t="shared" si="25"/>
        <v>61</v>
      </c>
      <c r="N182" s="31">
        <f>IF($D182="m",VLOOKUP(M182,AgeStdHMS!$A:$L,2,FALSE),VLOOKUP(M182,'AgeStdHMS W'!$A:$L,2,FALSE))</f>
        <v>1.3032407407407407E-2</v>
      </c>
      <c r="O182" s="66">
        <f t="shared" si="26"/>
        <v>61</v>
      </c>
      <c r="P182" s="31">
        <f>IF($D182="m",VLOOKUP(O182,AgeStdHMS!$A:$L,7,FALSE),VLOOKUP(O182,'AgeStdHMS W'!$A:$L,7,FALSE))</f>
        <v>2.7372685185185184E-2</v>
      </c>
      <c r="Q182" s="66">
        <f t="shared" si="26"/>
        <v>61</v>
      </c>
      <c r="R182" s="31">
        <f>IF($D182="m",VLOOKUP(Q182,AgeStdHMS!$A:$L,7,FALSE),VLOOKUP(Q182,'AgeStdHMS W'!$A:$L,7,FALSE))</f>
        <v>2.7372685185185184E-2</v>
      </c>
      <c r="S182" s="66">
        <f t="shared" si="26"/>
        <v>61</v>
      </c>
      <c r="T182" s="31">
        <f>IF($D182="m",VLOOKUP(S182,AgeStdHMS!$A:$L,7,FALSE),VLOOKUP(S182,'AgeStdHMS W'!$A:$L,7,FALSE))</f>
        <v>2.7372685185185184E-2</v>
      </c>
      <c r="U182" s="66">
        <f t="shared" si="26"/>
        <v>61</v>
      </c>
      <c r="V182" s="31">
        <f>IF($D182="m",VLOOKUP(U182,AgeStdHMS!$A:$L,7,FALSE),VLOOKUP(U182,'AgeStdHMS W'!$A:$L,7,FALSE))</f>
        <v>2.7372685185185184E-2</v>
      </c>
      <c r="W182" s="66">
        <f t="shared" si="27"/>
        <v>61</v>
      </c>
      <c r="X182" s="31">
        <f>IF($D182="m",VLOOKUP(W182,AgeStdHMS!$A:$L,7,FALSE),VLOOKUP(W182,'AgeStdHMS W'!$A:$L,7,FALSE))</f>
        <v>2.7372685185185184E-2</v>
      </c>
      <c r="Y182" s="66">
        <f t="shared" si="28"/>
        <v>61</v>
      </c>
      <c r="Z182" s="31">
        <f>IF($D182="m",VLOOKUP(Y182,AgeStdHMS!$A:$L,7,FALSE),VLOOKUP(Y182,'AgeStdHMS W'!$A:$L,7,FALSE))</f>
        <v>2.7372685185185184E-2</v>
      </c>
      <c r="AA182" s="66">
        <f t="shared" si="29"/>
        <v>61</v>
      </c>
      <c r="AB182" s="31">
        <f>IF($D182="m",VLOOKUP(AA182,AgeStdHMS!$A:$L,7,FALSE),VLOOKUP(AA182,'AgeStdHMS W'!$A:$L,7,FALSE))</f>
        <v>2.7372685185185184E-2</v>
      </c>
      <c r="AC182" s="66">
        <f t="shared" si="30"/>
        <v>61</v>
      </c>
      <c r="AD182" s="31">
        <f>IF($D182="m",VLOOKUP(AC182,AgeStdHMS!$A:$L,7,FALSE),VLOOKUP(AC182,'AgeStdHMS W'!$A:$L,7,FALSE))</f>
        <v>2.7372685185185184E-2</v>
      </c>
    </row>
    <row r="183" spans="1:30" x14ac:dyDescent="0.2">
      <c r="A183" s="60" t="s">
        <v>290</v>
      </c>
      <c r="B183" s="60" t="s">
        <v>410</v>
      </c>
      <c r="C183" s="60" t="str">
        <f t="shared" si="32"/>
        <v>Alister Parry</v>
      </c>
      <c r="D183" s="70" t="s">
        <v>873</v>
      </c>
      <c r="E183" s="63">
        <v>23652</v>
      </c>
      <c r="F183" s="60" t="s">
        <v>412</v>
      </c>
      <c r="G183" s="66">
        <f t="shared" si="33"/>
        <v>51</v>
      </c>
      <c r="H183" s="31">
        <f>IF(D183="m",VLOOKUP(G183,AgeStdHMS!$A:$L,10,FALSE),VLOOKUP(G183,'AgeStdHMS W'!A:L,10,FALSE))</f>
        <v>3.4490740740740738E-2</v>
      </c>
      <c r="I183" s="66">
        <f t="shared" si="31"/>
        <v>51</v>
      </c>
      <c r="J183" s="31">
        <f>IF($D183="m",VLOOKUP(I183,AgeStdHMS!$A:$L,12,FALSE),VLOOKUP(I183,'AgeStdHMS W'!$A:$L,12,FALSE))</f>
        <v>4.5636574074074072E-2</v>
      </c>
      <c r="K183" s="66">
        <f t="shared" si="24"/>
        <v>51</v>
      </c>
      <c r="L183" s="31">
        <f>IF($D183="m",VLOOKUP(K183,AgeStdHMS!$A:$L,12,FALSE),VLOOKUP(K183,'AgeStdHMS W'!$A:$L,12,FALSE))</f>
        <v>4.5636574074074072E-2</v>
      </c>
      <c r="M183" s="66">
        <f t="shared" si="25"/>
        <v>51</v>
      </c>
      <c r="N183" s="31">
        <f>IF($D183="m",VLOOKUP(M183,AgeStdHMS!$A:$L,2,FALSE),VLOOKUP(M183,'AgeStdHMS W'!$A:$L,2,FALSE))</f>
        <v>1.0324074074074074E-2</v>
      </c>
      <c r="O183" s="66">
        <f t="shared" si="26"/>
        <v>51</v>
      </c>
      <c r="P183" s="31">
        <f>IF($D183="m",VLOOKUP(O183,AgeStdHMS!$A:$L,7,FALSE),VLOOKUP(O183,'AgeStdHMS W'!$A:$L,7,FALSE))</f>
        <v>2.1041666666666667E-2</v>
      </c>
      <c r="Q183" s="66">
        <f t="shared" si="26"/>
        <v>51</v>
      </c>
      <c r="R183" s="31">
        <f>IF($D183="m",VLOOKUP(Q183,AgeStdHMS!$A:$L,7,FALSE),VLOOKUP(Q183,'AgeStdHMS W'!$A:$L,7,FALSE))</f>
        <v>2.1041666666666667E-2</v>
      </c>
      <c r="S183" s="66">
        <f t="shared" si="26"/>
        <v>51</v>
      </c>
      <c r="T183" s="31">
        <f>IF($D183="m",VLOOKUP(S183,AgeStdHMS!$A:$L,7,FALSE),VLOOKUP(S183,'AgeStdHMS W'!$A:$L,7,FALSE))</f>
        <v>2.1041666666666667E-2</v>
      </c>
      <c r="U183" s="66">
        <f t="shared" si="26"/>
        <v>51</v>
      </c>
      <c r="V183" s="31">
        <f>IF($D183="m",VLOOKUP(U183,AgeStdHMS!$A:$L,7,FALSE),VLOOKUP(U183,'AgeStdHMS W'!$A:$L,7,FALSE))</f>
        <v>2.1041666666666667E-2</v>
      </c>
      <c r="W183" s="66">
        <f t="shared" si="27"/>
        <v>51</v>
      </c>
      <c r="X183" s="31">
        <f>IF($D183="m",VLOOKUP(W183,AgeStdHMS!$A:$L,7,FALSE),VLOOKUP(W183,'AgeStdHMS W'!$A:$L,7,FALSE))</f>
        <v>2.1041666666666667E-2</v>
      </c>
      <c r="Y183" s="66">
        <f t="shared" si="28"/>
        <v>51</v>
      </c>
      <c r="Z183" s="31">
        <f>IF($D183="m",VLOOKUP(Y183,AgeStdHMS!$A:$L,7,FALSE),VLOOKUP(Y183,'AgeStdHMS W'!$A:$L,7,FALSE))</f>
        <v>2.1041666666666667E-2</v>
      </c>
      <c r="AA183" s="66">
        <f t="shared" si="29"/>
        <v>51</v>
      </c>
      <c r="AB183" s="31">
        <f>IF($D183="m",VLOOKUP(AA183,AgeStdHMS!$A:$L,7,FALSE),VLOOKUP(AA183,'AgeStdHMS W'!$A:$L,7,FALSE))</f>
        <v>2.1041666666666667E-2</v>
      </c>
      <c r="AC183" s="66">
        <f t="shared" si="30"/>
        <v>51</v>
      </c>
      <c r="AD183" s="31">
        <f>IF($D183="m",VLOOKUP(AC183,AgeStdHMS!$A:$L,7,FALSE),VLOOKUP(AC183,'AgeStdHMS W'!$A:$L,7,FALSE))</f>
        <v>2.1041666666666667E-2</v>
      </c>
    </row>
    <row r="184" spans="1:30" x14ac:dyDescent="0.2">
      <c r="A184" s="60" t="s">
        <v>411</v>
      </c>
      <c r="B184" s="60" t="s">
        <v>410</v>
      </c>
      <c r="C184" s="60" t="str">
        <f t="shared" si="32"/>
        <v>Anne Parry</v>
      </c>
      <c r="D184" s="70" t="s">
        <v>874</v>
      </c>
      <c r="E184" s="63">
        <v>22882</v>
      </c>
      <c r="F184" s="60" t="s">
        <v>409</v>
      </c>
      <c r="G184" s="66">
        <f t="shared" si="33"/>
        <v>53</v>
      </c>
      <c r="H184" s="31">
        <f>IF(D184="m",VLOOKUP(G184,AgeStdHMS!$A:$L,10,FALSE),VLOOKUP(G184,'AgeStdHMS W'!A:L,10,FALSE))</f>
        <v>4.0428240740740744E-2</v>
      </c>
      <c r="I184" s="66">
        <f t="shared" si="31"/>
        <v>53</v>
      </c>
      <c r="J184" s="31">
        <f>IF($D184="m",VLOOKUP(I184,AgeStdHMS!$A:$L,12,FALSE),VLOOKUP(I184,'AgeStdHMS W'!$A:$L,12,FALSE))</f>
        <v>5.3402777777777778E-2</v>
      </c>
      <c r="K184" s="66">
        <f t="shared" si="24"/>
        <v>53</v>
      </c>
      <c r="L184" s="31">
        <f>IF($D184="m",VLOOKUP(K184,AgeStdHMS!$A:$L,12,FALSE),VLOOKUP(K184,'AgeStdHMS W'!$A:$L,12,FALSE))</f>
        <v>5.3402777777777778E-2</v>
      </c>
      <c r="M184" s="66">
        <f t="shared" si="25"/>
        <v>53</v>
      </c>
      <c r="N184" s="31">
        <f>IF($D184="m",VLOOKUP(M184,AgeStdHMS!$A:$L,2,FALSE),VLOOKUP(M184,'AgeStdHMS W'!$A:$L,2,FALSE))</f>
        <v>1.1863425925925927E-2</v>
      </c>
      <c r="O184" s="66">
        <f t="shared" si="26"/>
        <v>53</v>
      </c>
      <c r="P184" s="31">
        <f>IF($D184="m",VLOOKUP(O184,AgeStdHMS!$A:$L,7,FALSE),VLOOKUP(O184,'AgeStdHMS W'!$A:$L,7,FALSE))</f>
        <v>2.4675925925925928E-2</v>
      </c>
      <c r="Q184" s="66">
        <f t="shared" si="26"/>
        <v>53</v>
      </c>
      <c r="R184" s="31">
        <f>IF($D184="m",VLOOKUP(Q184,AgeStdHMS!$A:$L,7,FALSE),VLOOKUP(Q184,'AgeStdHMS W'!$A:$L,7,FALSE))</f>
        <v>2.4675925925925928E-2</v>
      </c>
      <c r="S184" s="66">
        <f t="shared" si="26"/>
        <v>53</v>
      </c>
      <c r="T184" s="31">
        <f>IF($D184="m",VLOOKUP(S184,AgeStdHMS!$A:$L,7,FALSE),VLOOKUP(S184,'AgeStdHMS W'!$A:$L,7,FALSE))</f>
        <v>2.4675925925925928E-2</v>
      </c>
      <c r="U184" s="66">
        <f t="shared" si="26"/>
        <v>53</v>
      </c>
      <c r="V184" s="31">
        <f>IF($D184="m",VLOOKUP(U184,AgeStdHMS!$A:$L,7,FALSE),VLOOKUP(U184,'AgeStdHMS W'!$A:$L,7,FALSE))</f>
        <v>2.4675925925925928E-2</v>
      </c>
      <c r="W184" s="66">
        <f t="shared" si="27"/>
        <v>53</v>
      </c>
      <c r="X184" s="31">
        <f>IF($D184="m",VLOOKUP(W184,AgeStdHMS!$A:$L,7,FALSE),VLOOKUP(W184,'AgeStdHMS W'!$A:$L,7,FALSE))</f>
        <v>2.4675925925925928E-2</v>
      </c>
      <c r="Y184" s="66">
        <f t="shared" si="28"/>
        <v>53</v>
      </c>
      <c r="Z184" s="31">
        <f>IF($D184="m",VLOOKUP(Y184,AgeStdHMS!$A:$L,7,FALSE),VLOOKUP(Y184,'AgeStdHMS W'!$A:$L,7,FALSE))</f>
        <v>2.4675925925925928E-2</v>
      </c>
      <c r="AA184" s="66">
        <f t="shared" si="29"/>
        <v>53</v>
      </c>
      <c r="AB184" s="31">
        <f>IF($D184="m",VLOOKUP(AA184,AgeStdHMS!$A:$L,7,FALSE),VLOOKUP(AA184,'AgeStdHMS W'!$A:$L,7,FALSE))</f>
        <v>2.4675925925925928E-2</v>
      </c>
      <c r="AC184" s="66">
        <f t="shared" si="30"/>
        <v>53</v>
      </c>
      <c r="AD184" s="31">
        <f>IF($D184="m",VLOOKUP(AC184,AgeStdHMS!$A:$L,7,FALSE),VLOOKUP(AC184,'AgeStdHMS W'!$A:$L,7,FALSE))</f>
        <v>2.4675925925925928E-2</v>
      </c>
    </row>
    <row r="185" spans="1:30" x14ac:dyDescent="0.2">
      <c r="A185" s="60" t="s">
        <v>408</v>
      </c>
      <c r="B185" s="60" t="s">
        <v>403</v>
      </c>
      <c r="C185" s="60" t="str">
        <f t="shared" si="32"/>
        <v>Patrick Pearce</v>
      </c>
      <c r="D185" s="70" t="s">
        <v>873</v>
      </c>
      <c r="E185" s="63">
        <v>30041</v>
      </c>
      <c r="F185" s="60" t="s">
        <v>407</v>
      </c>
      <c r="G185" s="66">
        <f t="shared" si="33"/>
        <v>33</v>
      </c>
      <c r="H185" s="31">
        <f>IF(D185="m",VLOOKUP(G185,AgeStdHMS!$A:$L,10,FALSE),VLOOKUP(G185,'AgeStdHMS W'!A:L,10,FALSE))</f>
        <v>3.0613425925925926E-2</v>
      </c>
      <c r="I185" s="66">
        <f t="shared" si="31"/>
        <v>33</v>
      </c>
      <c r="J185" s="31">
        <f>IF($D185="m",VLOOKUP(I185,AgeStdHMS!$A:$L,12,FALSE),VLOOKUP(I185,'AgeStdHMS W'!$A:$L,12,FALSE))</f>
        <v>4.0590277777777781E-2</v>
      </c>
      <c r="K185" s="66">
        <f t="shared" si="24"/>
        <v>33</v>
      </c>
      <c r="L185" s="31">
        <f>IF($D185="m",VLOOKUP(K185,AgeStdHMS!$A:$L,12,FALSE),VLOOKUP(K185,'AgeStdHMS W'!$A:$L,12,FALSE))</f>
        <v>4.0590277777777781E-2</v>
      </c>
      <c r="M185" s="66">
        <f t="shared" si="25"/>
        <v>34</v>
      </c>
      <c r="N185" s="31">
        <f>IF($D185="m",VLOOKUP(M185,AgeStdHMS!$A:$L,2,FALSE),VLOOKUP(M185,'AgeStdHMS W'!$A:$L,2,FALSE))</f>
        <v>9.1666666666666667E-3</v>
      </c>
      <c r="O185" s="66">
        <f t="shared" si="26"/>
        <v>34</v>
      </c>
      <c r="P185" s="31">
        <f>IF($D185="m",VLOOKUP(O185,AgeStdHMS!$A:$L,7,FALSE),VLOOKUP(O185,'AgeStdHMS W'!$A:$L,7,FALSE))</f>
        <v>1.8668981481481481E-2</v>
      </c>
      <c r="Q185" s="66">
        <f t="shared" si="26"/>
        <v>34</v>
      </c>
      <c r="R185" s="31">
        <f>IF($D185="m",VLOOKUP(Q185,AgeStdHMS!$A:$L,7,FALSE),VLOOKUP(Q185,'AgeStdHMS W'!$A:$L,7,FALSE))</f>
        <v>1.8668981481481481E-2</v>
      </c>
      <c r="S185" s="66">
        <f t="shared" si="26"/>
        <v>34</v>
      </c>
      <c r="T185" s="31">
        <f>IF($D185="m",VLOOKUP(S185,AgeStdHMS!$A:$L,7,FALSE),VLOOKUP(S185,'AgeStdHMS W'!$A:$L,7,FALSE))</f>
        <v>1.8668981481481481E-2</v>
      </c>
      <c r="U185" s="66">
        <f t="shared" si="26"/>
        <v>34</v>
      </c>
      <c r="V185" s="31">
        <f>IF($D185="m",VLOOKUP(U185,AgeStdHMS!$A:$L,7,FALSE),VLOOKUP(U185,'AgeStdHMS W'!$A:$L,7,FALSE))</f>
        <v>1.8668981481481481E-2</v>
      </c>
      <c r="W185" s="66">
        <f t="shared" si="27"/>
        <v>34</v>
      </c>
      <c r="X185" s="31">
        <f>IF($D185="m",VLOOKUP(W185,AgeStdHMS!$A:$L,7,FALSE),VLOOKUP(W185,'AgeStdHMS W'!$A:$L,7,FALSE))</f>
        <v>1.8668981481481481E-2</v>
      </c>
      <c r="Y185" s="66">
        <f t="shared" si="28"/>
        <v>34</v>
      </c>
      <c r="Z185" s="31">
        <f>IF($D185="m",VLOOKUP(Y185,AgeStdHMS!$A:$L,7,FALSE),VLOOKUP(Y185,'AgeStdHMS W'!$A:$L,7,FALSE))</f>
        <v>1.8668981481481481E-2</v>
      </c>
      <c r="AA185" s="66">
        <f t="shared" si="29"/>
        <v>34</v>
      </c>
      <c r="AB185" s="31">
        <f>IF($D185="m",VLOOKUP(AA185,AgeStdHMS!$A:$L,7,FALSE),VLOOKUP(AA185,'AgeStdHMS W'!$A:$L,7,FALSE))</f>
        <v>1.8668981481481481E-2</v>
      </c>
      <c r="AC185" s="66">
        <f t="shared" si="30"/>
        <v>34</v>
      </c>
      <c r="AD185" s="31">
        <f>IF($D185="m",VLOOKUP(AC185,AgeStdHMS!$A:$L,7,FALSE),VLOOKUP(AC185,'AgeStdHMS W'!$A:$L,7,FALSE))</f>
        <v>1.8668981481481481E-2</v>
      </c>
    </row>
    <row r="186" spans="1:30" x14ac:dyDescent="0.2">
      <c r="A186" s="60" t="s">
        <v>406</v>
      </c>
      <c r="B186" s="60" t="s">
        <v>403</v>
      </c>
      <c r="C186" s="60" t="str">
        <f t="shared" si="32"/>
        <v>Helen  Pearce</v>
      </c>
      <c r="D186" s="70" t="s">
        <v>874</v>
      </c>
      <c r="E186" s="63">
        <v>30179</v>
      </c>
      <c r="F186" s="60" t="s">
        <v>405</v>
      </c>
      <c r="G186" s="66">
        <f t="shared" si="33"/>
        <v>33</v>
      </c>
      <c r="H186" s="31">
        <f>IF(D186="m",VLOOKUP(G186,AgeStdHMS!$A:$L,10,FALSE),VLOOKUP(G186,'AgeStdHMS W'!A:L,10,FALSE))</f>
        <v>3.4421296296296297E-2</v>
      </c>
      <c r="I186" s="66">
        <f t="shared" si="31"/>
        <v>33</v>
      </c>
      <c r="J186" s="31">
        <f>IF($D186="m",VLOOKUP(I186,AgeStdHMS!$A:$L,12,FALSE),VLOOKUP(I186,'AgeStdHMS W'!$A:$L,12,FALSE))</f>
        <v>4.5474537037037036E-2</v>
      </c>
      <c r="K186" s="66">
        <f t="shared" si="24"/>
        <v>33</v>
      </c>
      <c r="L186" s="31">
        <f>IF($D186="m",VLOOKUP(K186,AgeStdHMS!$A:$L,12,FALSE),VLOOKUP(K186,'AgeStdHMS W'!$A:$L,12,FALSE))</f>
        <v>4.5474537037037036E-2</v>
      </c>
      <c r="M186" s="66">
        <f t="shared" si="25"/>
        <v>33</v>
      </c>
      <c r="N186" s="31">
        <f>IF($D186="m",VLOOKUP(M186,AgeStdHMS!$A:$L,2,FALSE),VLOOKUP(M186,'AgeStdHMS W'!$A:$L,2,FALSE))</f>
        <v>1.0277777777777778E-2</v>
      </c>
      <c r="O186" s="66">
        <f t="shared" si="26"/>
        <v>33</v>
      </c>
      <c r="P186" s="31">
        <f>IF($D186="m",VLOOKUP(O186,AgeStdHMS!$A:$L,7,FALSE),VLOOKUP(O186,'AgeStdHMS W'!$A:$L,7,FALSE))</f>
        <v>2.1122685185185185E-2</v>
      </c>
      <c r="Q186" s="66">
        <f t="shared" si="26"/>
        <v>33</v>
      </c>
      <c r="R186" s="31">
        <f>IF($D186="m",VLOOKUP(Q186,AgeStdHMS!$A:$L,7,FALSE),VLOOKUP(Q186,'AgeStdHMS W'!$A:$L,7,FALSE))</f>
        <v>2.1122685185185185E-2</v>
      </c>
      <c r="S186" s="66">
        <f t="shared" si="26"/>
        <v>33</v>
      </c>
      <c r="T186" s="31">
        <f>IF($D186="m",VLOOKUP(S186,AgeStdHMS!$A:$L,7,FALSE),VLOOKUP(S186,'AgeStdHMS W'!$A:$L,7,FALSE))</f>
        <v>2.1122685185185185E-2</v>
      </c>
      <c r="U186" s="66">
        <f t="shared" si="26"/>
        <v>33</v>
      </c>
      <c r="V186" s="31">
        <f>IF($D186="m",VLOOKUP(U186,AgeStdHMS!$A:$L,7,FALSE),VLOOKUP(U186,'AgeStdHMS W'!$A:$L,7,FALSE))</f>
        <v>2.1122685185185185E-2</v>
      </c>
      <c r="W186" s="66">
        <f t="shared" si="27"/>
        <v>33</v>
      </c>
      <c r="X186" s="31">
        <f>IF($D186="m",VLOOKUP(W186,AgeStdHMS!$A:$L,7,FALSE),VLOOKUP(W186,'AgeStdHMS W'!$A:$L,7,FALSE))</f>
        <v>2.1122685185185185E-2</v>
      </c>
      <c r="Y186" s="66">
        <f t="shared" si="28"/>
        <v>33</v>
      </c>
      <c r="Z186" s="31">
        <f>IF($D186="m",VLOOKUP(Y186,AgeStdHMS!$A:$L,7,FALSE),VLOOKUP(Y186,'AgeStdHMS W'!$A:$L,7,FALSE))</f>
        <v>2.1122685185185185E-2</v>
      </c>
      <c r="AA186" s="66">
        <f t="shared" si="29"/>
        <v>33</v>
      </c>
      <c r="AB186" s="31">
        <f>IF($D186="m",VLOOKUP(AA186,AgeStdHMS!$A:$L,7,FALSE),VLOOKUP(AA186,'AgeStdHMS W'!$A:$L,7,FALSE))</f>
        <v>2.1122685185185185E-2</v>
      </c>
      <c r="AC186" s="66">
        <f t="shared" si="30"/>
        <v>33</v>
      </c>
      <c r="AD186" s="31">
        <f>IF($D186="m",VLOOKUP(AC186,AgeStdHMS!$A:$L,7,FALSE),VLOOKUP(AC186,'AgeStdHMS W'!$A:$L,7,FALSE))</f>
        <v>2.1122685185185185E-2</v>
      </c>
    </row>
    <row r="187" spans="1:30" x14ac:dyDescent="0.2">
      <c r="A187" s="60" t="s">
        <v>404</v>
      </c>
      <c r="B187" s="60" t="s">
        <v>403</v>
      </c>
      <c r="C187" s="60" t="str">
        <f t="shared" si="32"/>
        <v>Daniel Pearce</v>
      </c>
      <c r="D187" s="70" t="s">
        <v>873</v>
      </c>
      <c r="E187" s="63">
        <v>26971</v>
      </c>
      <c r="F187" s="60" t="s">
        <v>402</v>
      </c>
      <c r="G187" s="66">
        <f t="shared" si="33"/>
        <v>42</v>
      </c>
      <c r="H187" s="31">
        <f>IF(D187="m",VLOOKUP(G187,AgeStdHMS!$A:$L,10,FALSE),VLOOKUP(G187,'AgeStdHMS W'!A:L,10,FALSE))</f>
        <v>3.2002314814814817E-2</v>
      </c>
      <c r="I187" s="66">
        <f t="shared" si="31"/>
        <v>42</v>
      </c>
      <c r="J187" s="31">
        <f>IF($D187="m",VLOOKUP(I187,AgeStdHMS!$A:$L,12,FALSE),VLOOKUP(I187,'AgeStdHMS W'!$A:$L,12,FALSE))</f>
        <v>4.2303240740740738E-2</v>
      </c>
      <c r="K187" s="66">
        <f t="shared" si="24"/>
        <v>42</v>
      </c>
      <c r="L187" s="31">
        <f>IF($D187="m",VLOOKUP(K187,AgeStdHMS!$A:$L,12,FALSE),VLOOKUP(K187,'AgeStdHMS W'!$A:$L,12,FALSE))</f>
        <v>4.2303240740740738E-2</v>
      </c>
      <c r="M187" s="66">
        <f t="shared" si="25"/>
        <v>42</v>
      </c>
      <c r="N187" s="31">
        <f>IF($D187="m",VLOOKUP(M187,AgeStdHMS!$A:$L,2,FALSE),VLOOKUP(M187,'AgeStdHMS W'!$A:$L,2,FALSE))</f>
        <v>9.6527777777777775E-3</v>
      </c>
      <c r="O187" s="66">
        <f t="shared" si="26"/>
        <v>42</v>
      </c>
      <c r="P187" s="31">
        <f>IF($D187="m",VLOOKUP(O187,AgeStdHMS!$A:$L,7,FALSE),VLOOKUP(O187,'AgeStdHMS W'!$A:$L,7,FALSE))</f>
        <v>1.954861111111111E-2</v>
      </c>
      <c r="Q187" s="66">
        <f t="shared" si="26"/>
        <v>42</v>
      </c>
      <c r="R187" s="31">
        <f>IF($D187="m",VLOOKUP(Q187,AgeStdHMS!$A:$L,7,FALSE),VLOOKUP(Q187,'AgeStdHMS W'!$A:$L,7,FALSE))</f>
        <v>1.954861111111111E-2</v>
      </c>
      <c r="S187" s="66">
        <f t="shared" si="26"/>
        <v>42</v>
      </c>
      <c r="T187" s="31">
        <f>IF($D187="m",VLOOKUP(S187,AgeStdHMS!$A:$L,7,FALSE),VLOOKUP(S187,'AgeStdHMS W'!$A:$L,7,FALSE))</f>
        <v>1.954861111111111E-2</v>
      </c>
      <c r="U187" s="66">
        <f t="shared" si="26"/>
        <v>42</v>
      </c>
      <c r="V187" s="31">
        <f>IF($D187="m",VLOOKUP(U187,AgeStdHMS!$A:$L,7,FALSE),VLOOKUP(U187,'AgeStdHMS W'!$A:$L,7,FALSE))</f>
        <v>1.954861111111111E-2</v>
      </c>
      <c r="W187" s="66">
        <f t="shared" si="27"/>
        <v>42</v>
      </c>
      <c r="X187" s="31">
        <f>IF($D187="m",VLOOKUP(W187,AgeStdHMS!$A:$L,7,FALSE),VLOOKUP(W187,'AgeStdHMS W'!$A:$L,7,FALSE))</f>
        <v>1.954861111111111E-2</v>
      </c>
      <c r="Y187" s="66">
        <f t="shared" si="28"/>
        <v>42</v>
      </c>
      <c r="Z187" s="31">
        <f>IF($D187="m",VLOOKUP(Y187,AgeStdHMS!$A:$L,7,FALSE),VLOOKUP(Y187,'AgeStdHMS W'!$A:$L,7,FALSE))</f>
        <v>1.954861111111111E-2</v>
      </c>
      <c r="AA187" s="66">
        <f t="shared" si="29"/>
        <v>42</v>
      </c>
      <c r="AB187" s="31">
        <f>IF($D187="m",VLOOKUP(AA187,AgeStdHMS!$A:$L,7,FALSE),VLOOKUP(AA187,'AgeStdHMS W'!$A:$L,7,FALSE))</f>
        <v>1.954861111111111E-2</v>
      </c>
      <c r="AC187" s="66">
        <f t="shared" si="30"/>
        <v>42</v>
      </c>
      <c r="AD187" s="31">
        <f>IF($D187="m",VLOOKUP(AC187,AgeStdHMS!$A:$L,7,FALSE),VLOOKUP(AC187,'AgeStdHMS W'!$A:$L,7,FALSE))</f>
        <v>1.954861111111111E-2</v>
      </c>
    </row>
    <row r="188" spans="1:30" x14ac:dyDescent="0.2">
      <c r="A188" s="60" t="s">
        <v>245</v>
      </c>
      <c r="B188" s="60" t="s">
        <v>401</v>
      </c>
      <c r="C188" s="60" t="str">
        <f t="shared" si="32"/>
        <v>Stuart Pendell</v>
      </c>
      <c r="D188" s="70" t="s">
        <v>873</v>
      </c>
      <c r="E188" s="63">
        <v>26473</v>
      </c>
      <c r="F188" s="60" t="s">
        <v>400</v>
      </c>
      <c r="G188" s="66">
        <f t="shared" si="33"/>
        <v>43</v>
      </c>
      <c r="H188" s="31">
        <f>IF(D188="m",VLOOKUP(G188,AgeStdHMS!$A:$L,10,FALSE),VLOOKUP(G188,'AgeStdHMS W'!A:L,10,FALSE))</f>
        <v>3.2256944444444442E-2</v>
      </c>
      <c r="I188" s="66">
        <f t="shared" si="31"/>
        <v>43</v>
      </c>
      <c r="J188" s="31">
        <f>IF($D188="m",VLOOKUP(I188,AgeStdHMS!$A:$L,12,FALSE),VLOOKUP(I188,'AgeStdHMS W'!$A:$L,12,FALSE))</f>
        <v>4.2650462962962966E-2</v>
      </c>
      <c r="K188" s="66">
        <f t="shared" si="24"/>
        <v>43</v>
      </c>
      <c r="L188" s="31">
        <f>IF($D188="m",VLOOKUP(K188,AgeStdHMS!$A:$L,12,FALSE),VLOOKUP(K188,'AgeStdHMS W'!$A:$L,12,FALSE))</f>
        <v>4.2650462962962966E-2</v>
      </c>
      <c r="M188" s="66">
        <f t="shared" si="25"/>
        <v>43</v>
      </c>
      <c r="N188" s="31">
        <f>IF($D188="m",VLOOKUP(M188,AgeStdHMS!$A:$L,2,FALSE),VLOOKUP(M188,'AgeStdHMS W'!$A:$L,2,FALSE))</f>
        <v>9.7222222222222224E-3</v>
      </c>
      <c r="O188" s="66">
        <f t="shared" si="26"/>
        <v>43</v>
      </c>
      <c r="P188" s="31">
        <f>IF($D188="m",VLOOKUP(O188,AgeStdHMS!$A:$L,7,FALSE),VLOOKUP(O188,'AgeStdHMS W'!$A:$L,7,FALSE))</f>
        <v>1.9699074074074074E-2</v>
      </c>
      <c r="Q188" s="66">
        <f t="shared" si="26"/>
        <v>43</v>
      </c>
      <c r="R188" s="31">
        <f>IF($D188="m",VLOOKUP(Q188,AgeStdHMS!$A:$L,7,FALSE),VLOOKUP(Q188,'AgeStdHMS W'!$A:$L,7,FALSE))</f>
        <v>1.9699074074074074E-2</v>
      </c>
      <c r="S188" s="66">
        <f t="shared" si="26"/>
        <v>44</v>
      </c>
      <c r="T188" s="31">
        <f>IF($D188="m",VLOOKUP(S188,AgeStdHMS!$A:$L,7,FALSE),VLOOKUP(S188,'AgeStdHMS W'!$A:$L,7,FALSE))</f>
        <v>1.9861111111111111E-2</v>
      </c>
      <c r="U188" s="66">
        <f t="shared" si="26"/>
        <v>44</v>
      </c>
      <c r="V188" s="31">
        <f>IF($D188="m",VLOOKUP(U188,AgeStdHMS!$A:$L,7,FALSE),VLOOKUP(U188,'AgeStdHMS W'!$A:$L,7,FALSE))</f>
        <v>1.9861111111111111E-2</v>
      </c>
      <c r="W188" s="66">
        <f t="shared" si="27"/>
        <v>43</v>
      </c>
      <c r="X188" s="31">
        <f>IF($D188="m",VLOOKUP(W188,AgeStdHMS!$A:$L,7,FALSE),VLOOKUP(W188,'AgeStdHMS W'!$A:$L,7,FALSE))</f>
        <v>1.9699074074074074E-2</v>
      </c>
      <c r="Y188" s="66">
        <f t="shared" si="28"/>
        <v>43</v>
      </c>
      <c r="Z188" s="31">
        <f>IF($D188="m",VLOOKUP(Y188,AgeStdHMS!$A:$L,7,FALSE),VLOOKUP(Y188,'AgeStdHMS W'!$A:$L,7,FALSE))</f>
        <v>1.9699074074074074E-2</v>
      </c>
      <c r="AA188" s="66">
        <f t="shared" si="29"/>
        <v>43</v>
      </c>
      <c r="AB188" s="31">
        <f>IF($D188="m",VLOOKUP(AA188,AgeStdHMS!$A:$L,7,FALSE),VLOOKUP(AA188,'AgeStdHMS W'!$A:$L,7,FALSE))</f>
        <v>1.9699074074074074E-2</v>
      </c>
      <c r="AC188" s="66">
        <f t="shared" si="30"/>
        <v>43</v>
      </c>
      <c r="AD188" s="31">
        <f>IF($D188="m",VLOOKUP(AC188,AgeStdHMS!$A:$L,7,FALSE),VLOOKUP(AC188,'AgeStdHMS W'!$A:$L,7,FALSE))</f>
        <v>1.9699074074074074E-2</v>
      </c>
    </row>
    <row r="189" spans="1:30" x14ac:dyDescent="0.2">
      <c r="A189" s="60" t="s">
        <v>386</v>
      </c>
      <c r="B189" s="60" t="s">
        <v>399</v>
      </c>
      <c r="C189" s="60" t="str">
        <f t="shared" si="32"/>
        <v>Mark Pickerill</v>
      </c>
      <c r="D189" s="70" t="s">
        <v>873</v>
      </c>
      <c r="E189" s="63">
        <v>36526</v>
      </c>
      <c r="G189" s="66">
        <f t="shared" si="33"/>
        <v>16</v>
      </c>
      <c r="H189" s="31">
        <f>IF(D189="m",VLOOKUP(G189,AgeStdHMS!$A:$L,10,FALSE),VLOOKUP(G189,'AgeStdHMS W'!A:L,10,FALSE))</f>
        <v>3.1192129629629629E-2</v>
      </c>
      <c r="I189" s="66">
        <f t="shared" si="31"/>
        <v>16</v>
      </c>
      <c r="J189" s="31">
        <f>IF($D189="m",VLOOKUP(I189,AgeStdHMS!$A:$L,12,FALSE),VLOOKUP(I189,'AgeStdHMS W'!$A:$L,12,FALSE))</f>
        <v>4.1388888888888892E-2</v>
      </c>
      <c r="K189" s="66">
        <f t="shared" si="24"/>
        <v>16</v>
      </c>
      <c r="L189" s="31">
        <f>IF($D189="m",VLOOKUP(K189,AgeStdHMS!$A:$L,12,FALSE),VLOOKUP(K189,'AgeStdHMS W'!$A:$L,12,FALSE))</f>
        <v>4.1388888888888892E-2</v>
      </c>
      <c r="M189" s="66">
        <f t="shared" si="25"/>
        <v>16</v>
      </c>
      <c r="N189" s="31">
        <f>IF($D189="m",VLOOKUP(M189,AgeStdHMS!$A:$L,2,FALSE),VLOOKUP(M189,'AgeStdHMS W'!$A:$L,2,FALSE))</f>
        <v>9.2013888888888892E-3</v>
      </c>
      <c r="O189" s="66">
        <f t="shared" si="26"/>
        <v>16</v>
      </c>
      <c r="P189" s="31">
        <f>IF($D189="m",VLOOKUP(O189,AgeStdHMS!$A:$L,7,FALSE),VLOOKUP(O189,'AgeStdHMS W'!$A:$L,7,FALSE))</f>
        <v>1.8935185185185187E-2</v>
      </c>
      <c r="Q189" s="66">
        <f t="shared" si="26"/>
        <v>16</v>
      </c>
      <c r="R189" s="31">
        <f>IF($D189="m",VLOOKUP(Q189,AgeStdHMS!$A:$L,7,FALSE),VLOOKUP(Q189,'AgeStdHMS W'!$A:$L,7,FALSE))</f>
        <v>1.8935185185185187E-2</v>
      </c>
      <c r="S189" s="66">
        <f t="shared" si="26"/>
        <v>16</v>
      </c>
      <c r="T189" s="31">
        <f>IF($D189="m",VLOOKUP(S189,AgeStdHMS!$A:$L,7,FALSE),VLOOKUP(S189,'AgeStdHMS W'!$A:$L,7,FALSE))</f>
        <v>1.8935185185185187E-2</v>
      </c>
      <c r="U189" s="66">
        <f t="shared" si="26"/>
        <v>16</v>
      </c>
      <c r="V189" s="31">
        <f>IF($D189="m",VLOOKUP(U189,AgeStdHMS!$A:$L,7,FALSE),VLOOKUP(U189,'AgeStdHMS W'!$A:$L,7,FALSE))</f>
        <v>1.8935185185185187E-2</v>
      </c>
      <c r="W189" s="66">
        <f t="shared" si="27"/>
        <v>16</v>
      </c>
      <c r="X189" s="31">
        <f>IF($D189="m",VLOOKUP(W189,AgeStdHMS!$A:$L,7,FALSE),VLOOKUP(W189,'AgeStdHMS W'!$A:$L,7,FALSE))</f>
        <v>1.8935185185185187E-2</v>
      </c>
      <c r="Y189" s="66">
        <f t="shared" si="28"/>
        <v>16</v>
      </c>
      <c r="Z189" s="31">
        <f>IF($D189="m",VLOOKUP(Y189,AgeStdHMS!$A:$L,7,FALSE),VLOOKUP(Y189,'AgeStdHMS W'!$A:$L,7,FALSE))</f>
        <v>1.8935185185185187E-2</v>
      </c>
      <c r="AA189" s="66">
        <f t="shared" si="29"/>
        <v>16</v>
      </c>
      <c r="AB189" s="31">
        <f>IF($D189="m",VLOOKUP(AA189,AgeStdHMS!$A:$L,7,FALSE),VLOOKUP(AA189,'AgeStdHMS W'!$A:$L,7,FALSE))</f>
        <v>1.8935185185185187E-2</v>
      </c>
      <c r="AC189" s="66">
        <f t="shared" si="30"/>
        <v>16</v>
      </c>
      <c r="AD189" s="31">
        <f>IF($D189="m",VLOOKUP(AC189,AgeStdHMS!$A:$L,7,FALSE),VLOOKUP(AC189,'AgeStdHMS W'!$A:$L,7,FALSE))</f>
        <v>1.8935185185185187E-2</v>
      </c>
    </row>
    <row r="190" spans="1:30" x14ac:dyDescent="0.2">
      <c r="A190" s="60" t="s">
        <v>398</v>
      </c>
      <c r="B190" s="60" t="s">
        <v>397</v>
      </c>
      <c r="C190" s="60" t="str">
        <f t="shared" si="32"/>
        <v>Lauren Potter</v>
      </c>
      <c r="D190" s="70" t="s">
        <v>874</v>
      </c>
      <c r="E190" s="63">
        <v>30093</v>
      </c>
      <c r="F190" s="70" t="s">
        <v>396</v>
      </c>
      <c r="G190" s="66">
        <f t="shared" si="33"/>
        <v>33</v>
      </c>
      <c r="H190" s="31">
        <f>IF(D190="m",VLOOKUP(G190,AgeStdHMS!$A:$L,10,FALSE),VLOOKUP(G190,'AgeStdHMS W'!A:L,10,FALSE))</f>
        <v>3.4421296296296297E-2</v>
      </c>
      <c r="I190" s="66">
        <f t="shared" si="31"/>
        <v>33</v>
      </c>
      <c r="J190" s="31">
        <f>IF($D190="m",VLOOKUP(I190,AgeStdHMS!$A:$L,12,FALSE),VLOOKUP(I190,'AgeStdHMS W'!$A:$L,12,FALSE))</f>
        <v>4.5474537037037036E-2</v>
      </c>
      <c r="K190" s="66">
        <f t="shared" si="24"/>
        <v>33</v>
      </c>
      <c r="L190" s="31">
        <f>IF($D190="m",VLOOKUP(K190,AgeStdHMS!$A:$L,12,FALSE),VLOOKUP(K190,'AgeStdHMS W'!$A:$L,12,FALSE))</f>
        <v>4.5474537037037036E-2</v>
      </c>
      <c r="M190" s="66">
        <f t="shared" si="25"/>
        <v>33</v>
      </c>
      <c r="N190" s="31">
        <f>IF($D190="m",VLOOKUP(M190,AgeStdHMS!$A:$L,2,FALSE),VLOOKUP(M190,'AgeStdHMS W'!$A:$L,2,FALSE))</f>
        <v>1.0277777777777778E-2</v>
      </c>
      <c r="O190" s="66">
        <f t="shared" si="26"/>
        <v>34</v>
      </c>
      <c r="P190" s="31">
        <f>IF($D190="m",VLOOKUP(O190,AgeStdHMS!$A:$L,7,FALSE),VLOOKUP(O190,'AgeStdHMS W'!$A:$L,7,FALSE))</f>
        <v>2.1157407407407406E-2</v>
      </c>
      <c r="Q190" s="66">
        <f t="shared" si="26"/>
        <v>34</v>
      </c>
      <c r="R190" s="31">
        <f>IF($D190="m",VLOOKUP(Q190,AgeStdHMS!$A:$L,7,FALSE),VLOOKUP(Q190,'AgeStdHMS W'!$A:$L,7,FALSE))</f>
        <v>2.1157407407407406E-2</v>
      </c>
      <c r="S190" s="66">
        <f t="shared" si="26"/>
        <v>34</v>
      </c>
      <c r="T190" s="31">
        <f>IF($D190="m",VLOOKUP(S190,AgeStdHMS!$A:$L,7,FALSE),VLOOKUP(S190,'AgeStdHMS W'!$A:$L,7,FALSE))</f>
        <v>2.1157407407407406E-2</v>
      </c>
      <c r="U190" s="66">
        <f t="shared" si="26"/>
        <v>34</v>
      </c>
      <c r="V190" s="31">
        <f>IF($D190="m",VLOOKUP(U190,AgeStdHMS!$A:$L,7,FALSE),VLOOKUP(U190,'AgeStdHMS W'!$A:$L,7,FALSE))</f>
        <v>2.1157407407407406E-2</v>
      </c>
      <c r="W190" s="66">
        <f t="shared" si="27"/>
        <v>34</v>
      </c>
      <c r="X190" s="31">
        <f>IF($D190="m",VLOOKUP(W190,AgeStdHMS!$A:$L,7,FALSE),VLOOKUP(W190,'AgeStdHMS W'!$A:$L,7,FALSE))</f>
        <v>2.1157407407407406E-2</v>
      </c>
      <c r="Y190" s="66">
        <f t="shared" si="28"/>
        <v>34</v>
      </c>
      <c r="Z190" s="31">
        <f>IF($D190="m",VLOOKUP(Y190,AgeStdHMS!$A:$L,7,FALSE),VLOOKUP(Y190,'AgeStdHMS W'!$A:$L,7,FALSE))</f>
        <v>2.1157407407407406E-2</v>
      </c>
      <c r="AA190" s="66">
        <f t="shared" si="29"/>
        <v>34</v>
      </c>
      <c r="AB190" s="31">
        <f>IF($D190="m",VLOOKUP(AA190,AgeStdHMS!$A:$L,7,FALSE),VLOOKUP(AA190,'AgeStdHMS W'!$A:$L,7,FALSE))</f>
        <v>2.1157407407407406E-2</v>
      </c>
      <c r="AC190" s="66">
        <f t="shared" si="30"/>
        <v>34</v>
      </c>
      <c r="AD190" s="31">
        <f>IF($D190="m",VLOOKUP(AC190,AgeStdHMS!$A:$L,7,FALSE),VLOOKUP(AC190,'AgeStdHMS W'!$A:$L,7,FALSE))</f>
        <v>2.1157407407407406E-2</v>
      </c>
    </row>
    <row r="191" spans="1:30" x14ac:dyDescent="0.2">
      <c r="A191" s="60" t="s">
        <v>395</v>
      </c>
      <c r="B191" s="60" t="s">
        <v>394</v>
      </c>
      <c r="C191" s="60" t="str">
        <f t="shared" si="32"/>
        <v>Johan  Preis</v>
      </c>
      <c r="D191" s="70" t="s">
        <v>873</v>
      </c>
      <c r="E191" s="63">
        <v>24578</v>
      </c>
      <c r="F191" s="60" t="s">
        <v>393</v>
      </c>
      <c r="G191" s="66">
        <f t="shared" si="33"/>
        <v>48</v>
      </c>
      <c r="H191" s="31">
        <f>IF(D191="m",VLOOKUP(G191,AgeStdHMS!$A:$L,10,FALSE),VLOOKUP(G191,'AgeStdHMS W'!A:L,10,FALSE))</f>
        <v>3.3622685185185186E-2</v>
      </c>
      <c r="I191" s="66">
        <f t="shared" si="31"/>
        <v>48</v>
      </c>
      <c r="J191" s="31">
        <f>IF($D191="m",VLOOKUP(I191,AgeStdHMS!$A:$L,12,FALSE),VLOOKUP(I191,'AgeStdHMS W'!$A:$L,12,FALSE))</f>
        <v>4.4467592592592593E-2</v>
      </c>
      <c r="K191" s="66">
        <f t="shared" si="24"/>
        <v>48</v>
      </c>
      <c r="L191" s="31">
        <f>IF($D191="m",VLOOKUP(K191,AgeStdHMS!$A:$L,12,FALSE),VLOOKUP(K191,'AgeStdHMS W'!$A:$L,12,FALSE))</f>
        <v>4.4467592592592593E-2</v>
      </c>
      <c r="M191" s="66">
        <f t="shared" si="25"/>
        <v>48</v>
      </c>
      <c r="N191" s="31">
        <f>IF($D191="m",VLOOKUP(M191,AgeStdHMS!$A:$L,2,FALSE),VLOOKUP(M191,'AgeStdHMS W'!$A:$L,2,FALSE))</f>
        <v>1.0092592592592592E-2</v>
      </c>
      <c r="O191" s="66">
        <f t="shared" si="26"/>
        <v>49</v>
      </c>
      <c r="P191" s="31">
        <f>IF($D191="m",VLOOKUP(O191,AgeStdHMS!$A:$L,7,FALSE),VLOOKUP(O191,'AgeStdHMS W'!$A:$L,7,FALSE))</f>
        <v>2.0682870370370369E-2</v>
      </c>
      <c r="Q191" s="66">
        <f t="shared" si="26"/>
        <v>49</v>
      </c>
      <c r="R191" s="31">
        <f>IF($D191="m",VLOOKUP(Q191,AgeStdHMS!$A:$L,7,FALSE),VLOOKUP(Q191,'AgeStdHMS W'!$A:$L,7,FALSE))</f>
        <v>2.0682870370370369E-2</v>
      </c>
      <c r="S191" s="66">
        <f t="shared" si="26"/>
        <v>49</v>
      </c>
      <c r="T191" s="31">
        <f>IF($D191="m",VLOOKUP(S191,AgeStdHMS!$A:$L,7,FALSE),VLOOKUP(S191,'AgeStdHMS W'!$A:$L,7,FALSE))</f>
        <v>2.0682870370370369E-2</v>
      </c>
      <c r="U191" s="66">
        <f t="shared" si="26"/>
        <v>49</v>
      </c>
      <c r="V191" s="31">
        <f>IF($D191="m",VLOOKUP(U191,AgeStdHMS!$A:$L,7,FALSE),VLOOKUP(U191,'AgeStdHMS W'!$A:$L,7,FALSE))</f>
        <v>2.0682870370370369E-2</v>
      </c>
      <c r="W191" s="66">
        <f t="shared" si="27"/>
        <v>49</v>
      </c>
      <c r="X191" s="31">
        <f>IF($D191="m",VLOOKUP(W191,AgeStdHMS!$A:$L,7,FALSE),VLOOKUP(W191,'AgeStdHMS W'!$A:$L,7,FALSE))</f>
        <v>2.0682870370370369E-2</v>
      </c>
      <c r="Y191" s="66">
        <f t="shared" si="28"/>
        <v>49</v>
      </c>
      <c r="Z191" s="31">
        <f>IF($D191="m",VLOOKUP(Y191,AgeStdHMS!$A:$L,7,FALSE),VLOOKUP(Y191,'AgeStdHMS W'!$A:$L,7,FALSE))</f>
        <v>2.0682870370370369E-2</v>
      </c>
      <c r="AA191" s="66">
        <f t="shared" si="29"/>
        <v>49</v>
      </c>
      <c r="AB191" s="31">
        <f>IF($D191="m",VLOOKUP(AA191,AgeStdHMS!$A:$L,7,FALSE),VLOOKUP(AA191,'AgeStdHMS W'!$A:$L,7,FALSE))</f>
        <v>2.0682870370370369E-2</v>
      </c>
      <c r="AC191" s="66">
        <f t="shared" si="30"/>
        <v>49</v>
      </c>
      <c r="AD191" s="31">
        <f>IF($D191="m",VLOOKUP(AC191,AgeStdHMS!$A:$L,7,FALSE),VLOOKUP(AC191,'AgeStdHMS W'!$A:$L,7,FALSE))</f>
        <v>2.0682870370370369E-2</v>
      </c>
    </row>
    <row r="192" spans="1:30" x14ac:dyDescent="0.2">
      <c r="A192" s="70" t="s">
        <v>858</v>
      </c>
      <c r="B192" s="60" t="s">
        <v>392</v>
      </c>
      <c r="C192" s="60" t="str">
        <f t="shared" si="32"/>
        <v>Joe Price</v>
      </c>
      <c r="D192" s="70" t="s">
        <v>873</v>
      </c>
      <c r="E192" s="63">
        <v>29851</v>
      </c>
      <c r="F192" s="60" t="s">
        <v>391</v>
      </c>
      <c r="G192" s="66">
        <f t="shared" si="33"/>
        <v>34</v>
      </c>
      <c r="H192" s="31">
        <f>IF(D192="m",VLOOKUP(G192,AgeStdHMS!$A:$L,10,FALSE),VLOOKUP(G192,'AgeStdHMS W'!A:L,10,FALSE))</f>
        <v>3.0671296296296297E-2</v>
      </c>
      <c r="I192" s="66">
        <f t="shared" si="31"/>
        <v>34</v>
      </c>
      <c r="J192" s="31">
        <f>IF($D192="m",VLOOKUP(I192,AgeStdHMS!$A:$L,12,FALSE),VLOOKUP(I192,'AgeStdHMS W'!$A:$L,12,FALSE))</f>
        <v>4.0648148148148149E-2</v>
      </c>
      <c r="K192" s="66">
        <f t="shared" si="24"/>
        <v>34</v>
      </c>
      <c r="L192" s="31">
        <f>IF($D192="m",VLOOKUP(K192,AgeStdHMS!$A:$L,12,FALSE),VLOOKUP(K192,'AgeStdHMS W'!$A:$L,12,FALSE))</f>
        <v>4.0648148148148149E-2</v>
      </c>
      <c r="M192" s="66">
        <f t="shared" si="25"/>
        <v>34</v>
      </c>
      <c r="N192" s="31">
        <f>IF($D192="m",VLOOKUP(M192,AgeStdHMS!$A:$L,2,FALSE),VLOOKUP(M192,'AgeStdHMS W'!$A:$L,2,FALSE))</f>
        <v>9.1666666666666667E-3</v>
      </c>
      <c r="O192" s="66">
        <f t="shared" si="26"/>
        <v>34</v>
      </c>
      <c r="P192" s="31">
        <f>IF($D192="m",VLOOKUP(O192,AgeStdHMS!$A:$L,7,FALSE),VLOOKUP(O192,'AgeStdHMS W'!$A:$L,7,FALSE))</f>
        <v>1.8668981481481481E-2</v>
      </c>
      <c r="Q192" s="66">
        <f t="shared" si="26"/>
        <v>34</v>
      </c>
      <c r="R192" s="31">
        <f>IF($D192="m",VLOOKUP(Q192,AgeStdHMS!$A:$L,7,FALSE),VLOOKUP(Q192,'AgeStdHMS W'!$A:$L,7,FALSE))</f>
        <v>1.8668981481481481E-2</v>
      </c>
      <c r="S192" s="66">
        <f t="shared" si="26"/>
        <v>34</v>
      </c>
      <c r="T192" s="31">
        <f>IF($D192="m",VLOOKUP(S192,AgeStdHMS!$A:$L,7,FALSE),VLOOKUP(S192,'AgeStdHMS W'!$A:$L,7,FALSE))</f>
        <v>1.8668981481481481E-2</v>
      </c>
      <c r="U192" s="66">
        <f t="shared" si="26"/>
        <v>34</v>
      </c>
      <c r="V192" s="31">
        <f>IF($D192="m",VLOOKUP(U192,AgeStdHMS!$A:$L,7,FALSE),VLOOKUP(U192,'AgeStdHMS W'!$A:$L,7,FALSE))</f>
        <v>1.8668981481481481E-2</v>
      </c>
      <c r="W192" s="66">
        <f t="shared" si="27"/>
        <v>34</v>
      </c>
      <c r="X192" s="31">
        <f>IF($D192="m",VLOOKUP(W192,AgeStdHMS!$A:$L,7,FALSE),VLOOKUP(W192,'AgeStdHMS W'!$A:$L,7,FALSE))</f>
        <v>1.8668981481481481E-2</v>
      </c>
      <c r="Y192" s="66">
        <f t="shared" si="28"/>
        <v>34</v>
      </c>
      <c r="Z192" s="31">
        <f>IF($D192="m",VLOOKUP(Y192,AgeStdHMS!$A:$L,7,FALSE),VLOOKUP(Y192,'AgeStdHMS W'!$A:$L,7,FALSE))</f>
        <v>1.8668981481481481E-2</v>
      </c>
      <c r="AA192" s="66">
        <f t="shared" si="29"/>
        <v>34</v>
      </c>
      <c r="AB192" s="31">
        <f>IF($D192="m",VLOOKUP(AA192,AgeStdHMS!$A:$L,7,FALSE),VLOOKUP(AA192,'AgeStdHMS W'!$A:$L,7,FALSE))</f>
        <v>1.8668981481481481E-2</v>
      </c>
      <c r="AC192" s="66">
        <f t="shared" si="30"/>
        <v>34</v>
      </c>
      <c r="AD192" s="31">
        <f>IF($D192="m",VLOOKUP(AC192,AgeStdHMS!$A:$L,7,FALSE),VLOOKUP(AC192,'AgeStdHMS W'!$A:$L,7,FALSE))</f>
        <v>1.8668981481481481E-2</v>
      </c>
    </row>
    <row r="193" spans="1:30" x14ac:dyDescent="0.2">
      <c r="A193" s="60" t="s">
        <v>390</v>
      </c>
      <c r="B193" s="60" t="s">
        <v>388</v>
      </c>
      <c r="C193" s="60" t="str">
        <f t="shared" si="32"/>
        <v>Heather Race</v>
      </c>
      <c r="D193" s="70" t="s">
        <v>874</v>
      </c>
      <c r="E193" s="63">
        <v>19567</v>
      </c>
      <c r="F193" s="60" t="s">
        <v>389</v>
      </c>
      <c r="G193" s="66">
        <f t="shared" si="33"/>
        <v>62</v>
      </c>
      <c r="H193" s="31">
        <f>IF(D193="m",VLOOKUP(G193,AgeStdHMS!$A:$L,10,FALSE),VLOOKUP(G193,'AgeStdHMS W'!A:L,10,FALSE))</f>
        <v>4.5497685185185183E-2</v>
      </c>
      <c r="I193" s="66">
        <f t="shared" si="31"/>
        <v>62</v>
      </c>
      <c r="J193" s="31">
        <f>IF($D193="m",VLOOKUP(I193,AgeStdHMS!$A:$L,12,FALSE),VLOOKUP(I193,'AgeStdHMS W'!$A:$L,12,FALSE))</f>
        <v>6.0104166666666667E-2</v>
      </c>
      <c r="K193" s="66">
        <f t="shared" si="24"/>
        <v>62</v>
      </c>
      <c r="L193" s="31">
        <f>IF($D193="m",VLOOKUP(K193,AgeStdHMS!$A:$L,12,FALSE),VLOOKUP(K193,'AgeStdHMS W'!$A:$L,12,FALSE))</f>
        <v>6.0104166666666667E-2</v>
      </c>
      <c r="M193" s="66">
        <f t="shared" si="25"/>
        <v>62</v>
      </c>
      <c r="N193" s="31">
        <f>IF($D193="m",VLOOKUP(M193,AgeStdHMS!$A:$L,2,FALSE),VLOOKUP(M193,'AgeStdHMS W'!$A:$L,2,FALSE))</f>
        <v>1.3194444444444444E-2</v>
      </c>
      <c r="O193" s="66">
        <f t="shared" si="26"/>
        <v>62</v>
      </c>
      <c r="P193" s="31">
        <f>IF($D193="m",VLOOKUP(O193,AgeStdHMS!$A:$L,7,FALSE),VLOOKUP(O193,'AgeStdHMS W'!$A:$L,7,FALSE))</f>
        <v>2.7754629629629629E-2</v>
      </c>
      <c r="Q193" s="66">
        <f t="shared" si="26"/>
        <v>62</v>
      </c>
      <c r="R193" s="31">
        <f>IF($D193="m",VLOOKUP(Q193,AgeStdHMS!$A:$L,7,FALSE),VLOOKUP(Q193,'AgeStdHMS W'!$A:$L,7,FALSE))</f>
        <v>2.7754629629629629E-2</v>
      </c>
      <c r="S193" s="66">
        <f t="shared" si="26"/>
        <v>62</v>
      </c>
      <c r="T193" s="31">
        <f>IF($D193="m",VLOOKUP(S193,AgeStdHMS!$A:$L,7,FALSE),VLOOKUP(S193,'AgeStdHMS W'!$A:$L,7,FALSE))</f>
        <v>2.7754629629629629E-2</v>
      </c>
      <c r="U193" s="66">
        <f t="shared" si="26"/>
        <v>63</v>
      </c>
      <c r="V193" s="31">
        <f>IF($D193="m",VLOOKUP(U193,AgeStdHMS!$A:$L,7,FALSE),VLOOKUP(U193,'AgeStdHMS W'!$A:$L,7,FALSE))</f>
        <v>2.8148148148148148E-2</v>
      </c>
      <c r="W193" s="66">
        <f t="shared" si="27"/>
        <v>62</v>
      </c>
      <c r="X193" s="31">
        <f>IF($D193="m",VLOOKUP(W193,AgeStdHMS!$A:$L,7,FALSE),VLOOKUP(W193,'AgeStdHMS W'!$A:$L,7,FALSE))</f>
        <v>2.7754629629629629E-2</v>
      </c>
      <c r="Y193" s="66">
        <f t="shared" si="28"/>
        <v>62</v>
      </c>
      <c r="Z193" s="31">
        <f>IF($D193="m",VLOOKUP(Y193,AgeStdHMS!$A:$L,7,FALSE),VLOOKUP(Y193,'AgeStdHMS W'!$A:$L,7,FALSE))</f>
        <v>2.7754629629629629E-2</v>
      </c>
      <c r="AA193" s="66">
        <f t="shared" si="29"/>
        <v>62</v>
      </c>
      <c r="AB193" s="31">
        <f>IF($D193="m",VLOOKUP(AA193,AgeStdHMS!$A:$L,7,FALSE),VLOOKUP(AA193,'AgeStdHMS W'!$A:$L,7,FALSE))</f>
        <v>2.7754629629629629E-2</v>
      </c>
      <c r="AC193" s="66">
        <f t="shared" si="30"/>
        <v>62</v>
      </c>
      <c r="AD193" s="31">
        <f>IF($D193="m",VLOOKUP(AC193,AgeStdHMS!$A:$L,7,FALSE),VLOOKUP(AC193,'AgeStdHMS W'!$A:$L,7,FALSE))</f>
        <v>2.7754629629629629E-2</v>
      </c>
    </row>
    <row r="194" spans="1:30" x14ac:dyDescent="0.2">
      <c r="A194" s="60" t="s">
        <v>231</v>
      </c>
      <c r="B194" s="60" t="s">
        <v>388</v>
      </c>
      <c r="C194" s="60" t="str">
        <f t="shared" si="32"/>
        <v>George Race</v>
      </c>
      <c r="D194" s="70" t="s">
        <v>873</v>
      </c>
      <c r="E194" s="63">
        <v>19052</v>
      </c>
      <c r="F194" s="60" t="s">
        <v>387</v>
      </c>
      <c r="G194" s="66">
        <f t="shared" si="33"/>
        <v>63</v>
      </c>
      <c r="H194" s="31">
        <f>IF(D194="m",VLOOKUP(G194,AgeStdHMS!$A:$L,10,FALSE),VLOOKUP(G194,'AgeStdHMS W'!A:L,10,FALSE))</f>
        <v>3.8495370370370367E-2</v>
      </c>
      <c r="I194" s="66">
        <f t="shared" si="31"/>
        <v>63</v>
      </c>
      <c r="J194" s="31">
        <f>IF($D194="m",VLOOKUP(I194,AgeStdHMS!$A:$L,12,FALSE),VLOOKUP(I194,'AgeStdHMS W'!$A:$L,12,FALSE))</f>
        <v>5.0995370370370371E-2</v>
      </c>
      <c r="K194" s="66">
        <f t="shared" si="24"/>
        <v>64</v>
      </c>
      <c r="L194" s="31">
        <f>IF($D194="m",VLOOKUP(K194,AgeStdHMS!$A:$L,12,FALSE),VLOOKUP(K194,'AgeStdHMS W'!$A:$L,12,FALSE))</f>
        <v>5.1504629629629629E-2</v>
      </c>
      <c r="M194" s="66">
        <f t="shared" si="25"/>
        <v>64</v>
      </c>
      <c r="N194" s="31">
        <f>IF($D194="m",VLOOKUP(M194,AgeStdHMS!$A:$L,2,FALSE),VLOOKUP(M194,'AgeStdHMS W'!$A:$L,2,FALSE))</f>
        <v>1.1469907407407408E-2</v>
      </c>
      <c r="O194" s="66">
        <f t="shared" si="26"/>
        <v>64</v>
      </c>
      <c r="P194" s="31">
        <f>IF($D194="m",VLOOKUP(O194,AgeStdHMS!$A:$L,7,FALSE),VLOOKUP(O194,'AgeStdHMS W'!$A:$L,7,FALSE))</f>
        <v>2.3645833333333335E-2</v>
      </c>
      <c r="Q194" s="66">
        <f t="shared" si="26"/>
        <v>64</v>
      </c>
      <c r="R194" s="31">
        <f>IF($D194="m",VLOOKUP(Q194,AgeStdHMS!$A:$L,7,FALSE),VLOOKUP(Q194,'AgeStdHMS W'!$A:$L,7,FALSE))</f>
        <v>2.3645833333333335E-2</v>
      </c>
      <c r="S194" s="66">
        <f t="shared" si="26"/>
        <v>64</v>
      </c>
      <c r="T194" s="31">
        <f>IF($D194="m",VLOOKUP(S194,AgeStdHMS!$A:$L,7,FALSE),VLOOKUP(S194,'AgeStdHMS W'!$A:$L,7,FALSE))</f>
        <v>2.3645833333333335E-2</v>
      </c>
      <c r="U194" s="66">
        <f t="shared" si="26"/>
        <v>64</v>
      </c>
      <c r="V194" s="31">
        <f>IF($D194="m",VLOOKUP(U194,AgeStdHMS!$A:$L,7,FALSE),VLOOKUP(U194,'AgeStdHMS W'!$A:$L,7,FALSE))</f>
        <v>2.3645833333333335E-2</v>
      </c>
      <c r="W194" s="66">
        <f t="shared" si="27"/>
        <v>64</v>
      </c>
      <c r="X194" s="31">
        <f>IF($D194="m",VLOOKUP(W194,AgeStdHMS!$A:$L,7,FALSE),VLOOKUP(W194,'AgeStdHMS W'!$A:$L,7,FALSE))</f>
        <v>2.3645833333333335E-2</v>
      </c>
      <c r="Y194" s="66">
        <f t="shared" si="28"/>
        <v>64</v>
      </c>
      <c r="Z194" s="31">
        <f>IF($D194="m",VLOOKUP(Y194,AgeStdHMS!$A:$L,7,FALSE),VLOOKUP(Y194,'AgeStdHMS W'!$A:$L,7,FALSE))</f>
        <v>2.3645833333333335E-2</v>
      </c>
      <c r="AA194" s="66">
        <f t="shared" si="29"/>
        <v>64</v>
      </c>
      <c r="AB194" s="31">
        <f>IF($D194="m",VLOOKUP(AA194,AgeStdHMS!$A:$L,7,FALSE),VLOOKUP(AA194,'AgeStdHMS W'!$A:$L,7,FALSE))</f>
        <v>2.3645833333333335E-2</v>
      </c>
      <c r="AC194" s="66">
        <f t="shared" si="30"/>
        <v>64</v>
      </c>
      <c r="AD194" s="31">
        <f>IF($D194="m",VLOOKUP(AC194,AgeStdHMS!$A:$L,7,FALSE),VLOOKUP(AC194,'AgeStdHMS W'!$A:$L,7,FALSE))</f>
        <v>2.3645833333333335E-2</v>
      </c>
    </row>
    <row r="195" spans="1:30" x14ac:dyDescent="0.2">
      <c r="A195" s="60" t="s">
        <v>386</v>
      </c>
      <c r="B195" s="60" t="s">
        <v>385</v>
      </c>
      <c r="C195" s="60" t="str">
        <f t="shared" si="32"/>
        <v>Mark Redmond</v>
      </c>
      <c r="D195" s="70" t="s">
        <v>873</v>
      </c>
      <c r="E195" s="63">
        <v>26609</v>
      </c>
      <c r="F195" s="60" t="s">
        <v>384</v>
      </c>
      <c r="G195" s="66">
        <f t="shared" si="33"/>
        <v>43</v>
      </c>
      <c r="H195" s="31">
        <f>IF(D195="m",VLOOKUP(G195,AgeStdHMS!$A:$L,10,FALSE),VLOOKUP(G195,'AgeStdHMS W'!A:L,10,FALSE))</f>
        <v>3.2256944444444442E-2</v>
      </c>
      <c r="I195" s="66">
        <f t="shared" si="31"/>
        <v>43</v>
      </c>
      <c r="J195" s="31">
        <f>IF($D195="m",VLOOKUP(I195,AgeStdHMS!$A:$L,12,FALSE),VLOOKUP(I195,'AgeStdHMS W'!$A:$L,12,FALSE))</f>
        <v>4.2650462962962966E-2</v>
      </c>
      <c r="K195" s="66">
        <f t="shared" si="24"/>
        <v>43</v>
      </c>
      <c r="L195" s="31">
        <f>IF($D195="m",VLOOKUP(K195,AgeStdHMS!$A:$L,12,FALSE),VLOOKUP(K195,'AgeStdHMS W'!$A:$L,12,FALSE))</f>
        <v>4.2650462962962966E-2</v>
      </c>
      <c r="M195" s="66">
        <f t="shared" si="25"/>
        <v>43</v>
      </c>
      <c r="N195" s="31">
        <f>IF($D195="m",VLOOKUP(M195,AgeStdHMS!$A:$L,2,FALSE),VLOOKUP(M195,'AgeStdHMS W'!$A:$L,2,FALSE))</f>
        <v>9.7222222222222224E-3</v>
      </c>
      <c r="O195" s="66">
        <f t="shared" si="26"/>
        <v>43</v>
      </c>
      <c r="P195" s="31">
        <f>IF($D195="m",VLOOKUP(O195,AgeStdHMS!$A:$L,7,FALSE),VLOOKUP(O195,'AgeStdHMS W'!$A:$L,7,FALSE))</f>
        <v>1.9699074074074074E-2</v>
      </c>
      <c r="Q195" s="66">
        <f t="shared" si="26"/>
        <v>43</v>
      </c>
      <c r="R195" s="31">
        <f>IF($D195="m",VLOOKUP(Q195,AgeStdHMS!$A:$L,7,FALSE),VLOOKUP(Q195,'AgeStdHMS W'!$A:$L,7,FALSE))</f>
        <v>1.9699074074074074E-2</v>
      </c>
      <c r="S195" s="66">
        <f t="shared" si="26"/>
        <v>43</v>
      </c>
      <c r="T195" s="31">
        <f>IF($D195="m",VLOOKUP(S195,AgeStdHMS!$A:$L,7,FALSE),VLOOKUP(S195,'AgeStdHMS W'!$A:$L,7,FALSE))</f>
        <v>1.9699074074074074E-2</v>
      </c>
      <c r="U195" s="66">
        <f t="shared" ref="U195" si="34">INT((U$1-$E195)/365.25)</f>
        <v>43</v>
      </c>
      <c r="V195" s="31">
        <f>IF($D195="m",VLOOKUP(U195,AgeStdHMS!$A:$L,7,FALSE),VLOOKUP(U195,'AgeStdHMS W'!$A:$L,7,FALSE))</f>
        <v>1.9699074074074074E-2</v>
      </c>
      <c r="W195" s="66">
        <f t="shared" si="27"/>
        <v>43</v>
      </c>
      <c r="X195" s="31">
        <f>IF($D195="m",VLOOKUP(W195,AgeStdHMS!$A:$L,7,FALSE),VLOOKUP(W195,'AgeStdHMS W'!$A:$L,7,FALSE))</f>
        <v>1.9699074074074074E-2</v>
      </c>
      <c r="Y195" s="66">
        <f t="shared" si="28"/>
        <v>43</v>
      </c>
      <c r="Z195" s="31">
        <f>IF($D195="m",VLOOKUP(Y195,AgeStdHMS!$A:$L,7,FALSE),VLOOKUP(Y195,'AgeStdHMS W'!$A:$L,7,FALSE))</f>
        <v>1.9699074074074074E-2</v>
      </c>
      <c r="AA195" s="66">
        <f t="shared" si="29"/>
        <v>43</v>
      </c>
      <c r="AB195" s="31">
        <f>IF($D195="m",VLOOKUP(AA195,AgeStdHMS!$A:$L,7,FALSE),VLOOKUP(AA195,'AgeStdHMS W'!$A:$L,7,FALSE))</f>
        <v>1.9699074074074074E-2</v>
      </c>
      <c r="AC195" s="66">
        <f t="shared" si="30"/>
        <v>43</v>
      </c>
      <c r="AD195" s="31">
        <f>IF($D195="m",VLOOKUP(AC195,AgeStdHMS!$A:$L,7,FALSE),VLOOKUP(AC195,'AgeStdHMS W'!$A:$L,7,FALSE))</f>
        <v>1.9699074074074074E-2</v>
      </c>
    </row>
    <row r="196" spans="1:30" x14ac:dyDescent="0.2">
      <c r="A196" s="60" t="s">
        <v>383</v>
      </c>
      <c r="B196" s="60" t="s">
        <v>382</v>
      </c>
      <c r="C196" s="60" t="str">
        <f t="shared" si="32"/>
        <v>Dawn Redwood</v>
      </c>
      <c r="D196" s="70" t="s">
        <v>874</v>
      </c>
      <c r="E196" s="63">
        <v>22308</v>
      </c>
      <c r="F196" s="60" t="s">
        <v>381</v>
      </c>
      <c r="G196" s="66">
        <f t="shared" si="33"/>
        <v>54</v>
      </c>
      <c r="H196" s="31">
        <f>IF(D196="m",VLOOKUP(G196,AgeStdHMS!$A:$L,10,FALSE),VLOOKUP(G196,'AgeStdHMS W'!A:L,10,FALSE))</f>
        <v>4.0925925925925928E-2</v>
      </c>
      <c r="I196" s="66">
        <f t="shared" si="31"/>
        <v>55</v>
      </c>
      <c r="J196" s="31">
        <f>IF($D196="m",VLOOKUP(I196,AgeStdHMS!$A:$L,12,FALSE),VLOOKUP(I196,'AgeStdHMS W'!$A:$L,12,FALSE))</f>
        <v>5.4756944444444441E-2</v>
      </c>
      <c r="K196" s="66">
        <f t="shared" ref="K196:K259" si="35">INT((K$1-$E196)/365.25)</f>
        <v>55</v>
      </c>
      <c r="L196" s="31">
        <f>IF($D196="m",VLOOKUP(K196,AgeStdHMS!$A:$L,12,FALSE),VLOOKUP(K196,'AgeStdHMS W'!$A:$L,12,FALSE))</f>
        <v>5.4756944444444441E-2</v>
      </c>
      <c r="M196" s="66">
        <f t="shared" ref="M196:M259" si="36">INT((M$1-$E196)/365.25)</f>
        <v>55</v>
      </c>
      <c r="N196" s="31">
        <f>IF($D196="m",VLOOKUP(M196,AgeStdHMS!$A:$L,2,FALSE),VLOOKUP(M196,'AgeStdHMS W'!$A:$L,2,FALSE))</f>
        <v>1.2129629629629629E-2</v>
      </c>
      <c r="O196" s="66">
        <f t="shared" ref="O196:U259" si="37">INT((O$1-$E196)/365.25)</f>
        <v>55</v>
      </c>
      <c r="P196" s="31">
        <f>IF($D196="m",VLOOKUP(O196,AgeStdHMS!$A:$L,7,FALSE),VLOOKUP(O196,'AgeStdHMS W'!$A:$L,7,FALSE))</f>
        <v>2.5300925925925925E-2</v>
      </c>
      <c r="Q196" s="66">
        <f t="shared" si="37"/>
        <v>55</v>
      </c>
      <c r="R196" s="31">
        <f>IF($D196="m",VLOOKUP(Q196,AgeStdHMS!$A:$L,7,FALSE),VLOOKUP(Q196,'AgeStdHMS W'!$A:$L,7,FALSE))</f>
        <v>2.5300925925925925E-2</v>
      </c>
      <c r="S196" s="66">
        <f t="shared" si="37"/>
        <v>55</v>
      </c>
      <c r="T196" s="31">
        <f>IF($D196="m",VLOOKUP(S196,AgeStdHMS!$A:$L,7,FALSE),VLOOKUP(S196,'AgeStdHMS W'!$A:$L,7,FALSE))</f>
        <v>2.5300925925925925E-2</v>
      </c>
      <c r="U196" s="66">
        <f t="shared" si="37"/>
        <v>55</v>
      </c>
      <c r="V196" s="31">
        <f>IF($D196="m",VLOOKUP(U196,AgeStdHMS!$A:$L,7,FALSE),VLOOKUP(U196,'AgeStdHMS W'!$A:$L,7,FALSE))</f>
        <v>2.5300925925925925E-2</v>
      </c>
      <c r="W196" s="66">
        <f t="shared" ref="W196:W259" si="38">INT((W$1-$E196)/365.25)</f>
        <v>55</v>
      </c>
      <c r="X196" s="31">
        <f>IF($D196="m",VLOOKUP(W196,AgeStdHMS!$A:$L,7,FALSE),VLOOKUP(W196,'AgeStdHMS W'!$A:$L,7,FALSE))</f>
        <v>2.5300925925925925E-2</v>
      </c>
      <c r="Y196" s="66">
        <f t="shared" ref="Y196:Y259" si="39">INT((Y$1-$E196)/365.25)</f>
        <v>55</v>
      </c>
      <c r="Z196" s="31">
        <f>IF($D196="m",VLOOKUP(Y196,AgeStdHMS!$A:$L,7,FALSE),VLOOKUP(Y196,'AgeStdHMS W'!$A:$L,7,FALSE))</f>
        <v>2.5300925925925925E-2</v>
      </c>
      <c r="AA196" s="66">
        <f t="shared" ref="AA196:AA259" si="40">INT((AA$1-$E196)/365.25)</f>
        <v>55</v>
      </c>
      <c r="AB196" s="31">
        <f>IF($D196="m",VLOOKUP(AA196,AgeStdHMS!$A:$L,7,FALSE),VLOOKUP(AA196,'AgeStdHMS W'!$A:$L,7,FALSE))</f>
        <v>2.5300925925925925E-2</v>
      </c>
      <c r="AC196" s="66">
        <f t="shared" ref="AC196:AC259" si="41">INT((AC$1-$E196)/365.25)</f>
        <v>55</v>
      </c>
      <c r="AD196" s="31">
        <f>IF($D196="m",VLOOKUP(AC196,AgeStdHMS!$A:$L,7,FALSE),VLOOKUP(AC196,'AgeStdHMS W'!$A:$L,7,FALSE))</f>
        <v>2.5300925925925925E-2</v>
      </c>
    </row>
    <row r="197" spans="1:30" x14ac:dyDescent="0.2">
      <c r="A197" s="60" t="s">
        <v>380</v>
      </c>
      <c r="B197" s="60" t="s">
        <v>379</v>
      </c>
      <c r="C197" s="60" t="str">
        <f t="shared" si="32"/>
        <v>Carol Reid</v>
      </c>
      <c r="D197" s="70" t="s">
        <v>874</v>
      </c>
      <c r="E197" s="63">
        <v>23166</v>
      </c>
      <c r="F197" s="60" t="s">
        <v>378</v>
      </c>
      <c r="G197" s="66">
        <f t="shared" si="33"/>
        <v>52</v>
      </c>
      <c r="H197" s="31">
        <f>IF(D197="m",VLOOKUP(G197,AgeStdHMS!$A:$L,10,FALSE),VLOOKUP(G197,'AgeStdHMS W'!A:L,10,FALSE))</f>
        <v>3.9930555555555552E-2</v>
      </c>
      <c r="I197" s="66">
        <f t="shared" ref="I197:I260" si="42">INT((I$1-$E197)/365.25)</f>
        <v>52</v>
      </c>
      <c r="J197" s="31">
        <f>IF($D197="m",VLOOKUP(I197,AgeStdHMS!$A:$L,12,FALSE),VLOOKUP(I197,'AgeStdHMS W'!$A:$L,12,FALSE))</f>
        <v>5.275462962962963E-2</v>
      </c>
      <c r="K197" s="66">
        <f t="shared" si="35"/>
        <v>52</v>
      </c>
      <c r="L197" s="31">
        <f>IF($D197="m",VLOOKUP(K197,AgeStdHMS!$A:$L,12,FALSE),VLOOKUP(K197,'AgeStdHMS W'!$A:$L,12,FALSE))</f>
        <v>5.275462962962963E-2</v>
      </c>
      <c r="M197" s="66">
        <f t="shared" si="36"/>
        <v>52</v>
      </c>
      <c r="N197" s="31">
        <f>IF($D197="m",VLOOKUP(M197,AgeStdHMS!$A:$L,2,FALSE),VLOOKUP(M197,'AgeStdHMS W'!$A:$L,2,FALSE))</f>
        <v>1.1724537037037037E-2</v>
      </c>
      <c r="O197" s="66">
        <f t="shared" si="37"/>
        <v>52</v>
      </c>
      <c r="P197" s="31">
        <f>IF($D197="m",VLOOKUP(O197,AgeStdHMS!$A:$L,7,FALSE),VLOOKUP(O197,'AgeStdHMS W'!$A:$L,7,FALSE))</f>
        <v>2.4375000000000001E-2</v>
      </c>
      <c r="Q197" s="66">
        <f t="shared" si="37"/>
        <v>53</v>
      </c>
      <c r="R197" s="31">
        <f>IF($D197="m",VLOOKUP(Q197,AgeStdHMS!$A:$L,7,FALSE),VLOOKUP(Q197,'AgeStdHMS W'!$A:$L,7,FALSE))</f>
        <v>2.4675925925925928E-2</v>
      </c>
      <c r="S197" s="66">
        <f t="shared" si="37"/>
        <v>53</v>
      </c>
      <c r="T197" s="31">
        <f>IF($D197="m",VLOOKUP(S197,AgeStdHMS!$A:$L,7,FALSE),VLOOKUP(S197,'AgeStdHMS W'!$A:$L,7,FALSE))</f>
        <v>2.4675925925925928E-2</v>
      </c>
      <c r="U197" s="66">
        <f t="shared" si="37"/>
        <v>53</v>
      </c>
      <c r="V197" s="31">
        <f>IF($D197="m",VLOOKUP(U197,AgeStdHMS!$A:$L,7,FALSE),VLOOKUP(U197,'AgeStdHMS W'!$A:$L,7,FALSE))</f>
        <v>2.4675925925925928E-2</v>
      </c>
      <c r="W197" s="66">
        <f t="shared" si="38"/>
        <v>52</v>
      </c>
      <c r="X197" s="31">
        <f>IF($D197="m",VLOOKUP(W197,AgeStdHMS!$A:$L,7,FALSE),VLOOKUP(W197,'AgeStdHMS W'!$A:$L,7,FALSE))</f>
        <v>2.4375000000000001E-2</v>
      </c>
      <c r="Y197" s="66">
        <f t="shared" si="39"/>
        <v>52</v>
      </c>
      <c r="Z197" s="31">
        <f>IF($D197="m",VLOOKUP(Y197,AgeStdHMS!$A:$L,7,FALSE),VLOOKUP(Y197,'AgeStdHMS W'!$A:$L,7,FALSE))</f>
        <v>2.4375000000000001E-2</v>
      </c>
      <c r="AA197" s="66">
        <f t="shared" si="40"/>
        <v>52</v>
      </c>
      <c r="AB197" s="31">
        <f>IF($D197="m",VLOOKUP(AA197,AgeStdHMS!$A:$L,7,FALSE),VLOOKUP(AA197,'AgeStdHMS W'!$A:$L,7,FALSE))</f>
        <v>2.4375000000000001E-2</v>
      </c>
      <c r="AC197" s="66">
        <f t="shared" si="41"/>
        <v>52</v>
      </c>
      <c r="AD197" s="31">
        <f>IF($D197="m",VLOOKUP(AC197,AgeStdHMS!$A:$L,7,FALSE),VLOOKUP(AC197,'AgeStdHMS W'!$A:$L,7,FALSE))</f>
        <v>2.4375000000000001E-2</v>
      </c>
    </row>
    <row r="198" spans="1:30" x14ac:dyDescent="0.2">
      <c r="A198" s="60" t="s">
        <v>377</v>
      </c>
      <c r="B198" s="60" t="s">
        <v>376</v>
      </c>
      <c r="C198" s="60" t="str">
        <f t="shared" ref="C198:C260" si="43">CONCATENATE(A198," ",B198)</f>
        <v>Paul Richardson</v>
      </c>
      <c r="D198" s="70" t="s">
        <v>873</v>
      </c>
      <c r="E198" s="63">
        <v>27703</v>
      </c>
      <c r="F198" s="60" t="s">
        <v>375</v>
      </c>
      <c r="G198" s="66">
        <f t="shared" si="33"/>
        <v>40</v>
      </c>
      <c r="H198" s="31">
        <f>IF(D198="m",VLOOKUP(G198,AgeStdHMS!$A:$L,10,FALSE),VLOOKUP(G198,'AgeStdHMS W'!A:L,10,FALSE))</f>
        <v>3.1516203703703706E-2</v>
      </c>
      <c r="I198" s="66">
        <f t="shared" si="42"/>
        <v>40</v>
      </c>
      <c r="J198" s="31">
        <f>IF($D198="m",VLOOKUP(I198,AgeStdHMS!$A:$L,12,FALSE),VLOOKUP(I198,'AgeStdHMS W'!$A:$L,12,FALSE))</f>
        <v>4.1689814814814811E-2</v>
      </c>
      <c r="K198" s="66">
        <f t="shared" si="35"/>
        <v>40</v>
      </c>
      <c r="L198" s="31">
        <f>IF($D198="m",VLOOKUP(K198,AgeStdHMS!$A:$L,12,FALSE),VLOOKUP(K198,'AgeStdHMS W'!$A:$L,12,FALSE))</f>
        <v>4.1689814814814811E-2</v>
      </c>
      <c r="M198" s="66">
        <f t="shared" si="36"/>
        <v>40</v>
      </c>
      <c r="N198" s="31">
        <f>IF($D198="m",VLOOKUP(M198,AgeStdHMS!$A:$L,2,FALSE),VLOOKUP(M198,'AgeStdHMS W'!$A:$L,2,FALSE))</f>
        <v>9.525462962962963E-3</v>
      </c>
      <c r="O198" s="66">
        <f t="shared" si="37"/>
        <v>40</v>
      </c>
      <c r="P198" s="31">
        <f>IF($D198="m",VLOOKUP(O198,AgeStdHMS!$A:$L,7,FALSE),VLOOKUP(O198,'AgeStdHMS W'!$A:$L,7,FALSE))</f>
        <v>1.9247685185185184E-2</v>
      </c>
      <c r="Q198" s="66">
        <f t="shared" si="37"/>
        <v>40</v>
      </c>
      <c r="R198" s="31">
        <f>IF($D198="m",VLOOKUP(Q198,AgeStdHMS!$A:$L,7,FALSE),VLOOKUP(Q198,'AgeStdHMS W'!$A:$L,7,FALSE))</f>
        <v>1.9247685185185184E-2</v>
      </c>
      <c r="S198" s="66">
        <f t="shared" si="37"/>
        <v>40</v>
      </c>
      <c r="T198" s="31">
        <f>IF($D198="m",VLOOKUP(S198,AgeStdHMS!$A:$L,7,FALSE),VLOOKUP(S198,'AgeStdHMS W'!$A:$L,7,FALSE))</f>
        <v>1.9247685185185184E-2</v>
      </c>
      <c r="U198" s="66">
        <f t="shared" si="37"/>
        <v>40</v>
      </c>
      <c r="V198" s="31">
        <f>IF($D198="m",VLOOKUP(U198,AgeStdHMS!$A:$L,7,FALSE),VLOOKUP(U198,'AgeStdHMS W'!$A:$L,7,FALSE))</f>
        <v>1.9247685185185184E-2</v>
      </c>
      <c r="W198" s="66">
        <f t="shared" si="38"/>
        <v>40</v>
      </c>
      <c r="X198" s="31">
        <f>IF($D198="m",VLOOKUP(W198,AgeStdHMS!$A:$L,7,FALSE),VLOOKUP(W198,'AgeStdHMS W'!$A:$L,7,FALSE))</f>
        <v>1.9247685185185184E-2</v>
      </c>
      <c r="Y198" s="66">
        <f t="shared" si="39"/>
        <v>40</v>
      </c>
      <c r="Z198" s="31">
        <f>IF($D198="m",VLOOKUP(Y198,AgeStdHMS!$A:$L,7,FALSE),VLOOKUP(Y198,'AgeStdHMS W'!$A:$L,7,FALSE))</f>
        <v>1.9247685185185184E-2</v>
      </c>
      <c r="AA198" s="66">
        <f t="shared" si="40"/>
        <v>40</v>
      </c>
      <c r="AB198" s="31">
        <f>IF($D198="m",VLOOKUP(AA198,AgeStdHMS!$A:$L,7,FALSE),VLOOKUP(AA198,'AgeStdHMS W'!$A:$L,7,FALSE))</f>
        <v>1.9247685185185184E-2</v>
      </c>
      <c r="AC198" s="66">
        <f t="shared" si="41"/>
        <v>40</v>
      </c>
      <c r="AD198" s="31">
        <f>IF($D198="m",VLOOKUP(AC198,AgeStdHMS!$A:$L,7,FALSE),VLOOKUP(AC198,'AgeStdHMS W'!$A:$L,7,FALSE))</f>
        <v>1.9247685185185184E-2</v>
      </c>
    </row>
    <row r="199" spans="1:30" x14ac:dyDescent="0.2">
      <c r="A199" s="70" t="s">
        <v>239</v>
      </c>
      <c r="B199" s="60" t="s">
        <v>374</v>
      </c>
      <c r="C199" s="60" t="str">
        <f t="shared" si="43"/>
        <v>Steve Rivett</v>
      </c>
      <c r="D199" s="70" t="s">
        <v>873</v>
      </c>
      <c r="E199" s="63">
        <v>25421</v>
      </c>
      <c r="F199" s="60" t="s">
        <v>373</v>
      </c>
      <c r="G199" s="66">
        <f t="shared" si="33"/>
        <v>46</v>
      </c>
      <c r="H199" s="31">
        <f>IF(D199="m",VLOOKUP(G199,AgeStdHMS!$A:$L,10,FALSE),VLOOKUP(G199,'AgeStdHMS W'!A:L,10,FALSE))</f>
        <v>3.3067129629629627E-2</v>
      </c>
      <c r="I199" s="66">
        <f t="shared" si="42"/>
        <v>46</v>
      </c>
      <c r="J199" s="31">
        <f>IF($D199="m",VLOOKUP(I199,AgeStdHMS!$A:$L,12,FALSE),VLOOKUP(I199,'AgeStdHMS W'!$A:$L,12,FALSE))</f>
        <v>4.372685185185185E-2</v>
      </c>
      <c r="K199" s="66">
        <f t="shared" si="35"/>
        <v>46</v>
      </c>
      <c r="L199" s="31">
        <f>IF($D199="m",VLOOKUP(K199,AgeStdHMS!$A:$L,12,FALSE),VLOOKUP(K199,'AgeStdHMS W'!$A:$L,12,FALSE))</f>
        <v>4.372685185185185E-2</v>
      </c>
      <c r="M199" s="66">
        <f t="shared" si="36"/>
        <v>46</v>
      </c>
      <c r="N199" s="31">
        <f>IF($D199="m",VLOOKUP(M199,AgeStdHMS!$A:$L,2,FALSE),VLOOKUP(M199,'AgeStdHMS W'!$A:$L,2,FALSE))</f>
        <v>9.9421296296296289E-3</v>
      </c>
      <c r="O199" s="66">
        <f t="shared" si="37"/>
        <v>46</v>
      </c>
      <c r="P199" s="31">
        <f>IF($D199="m",VLOOKUP(O199,AgeStdHMS!$A:$L,7,FALSE),VLOOKUP(O199,'AgeStdHMS W'!$A:$L,7,FALSE))</f>
        <v>2.0185185185185184E-2</v>
      </c>
      <c r="Q199" s="66">
        <f t="shared" si="37"/>
        <v>46</v>
      </c>
      <c r="R199" s="31">
        <f>IF($D199="m",VLOOKUP(Q199,AgeStdHMS!$A:$L,7,FALSE),VLOOKUP(Q199,'AgeStdHMS W'!$A:$L,7,FALSE))</f>
        <v>2.0185185185185184E-2</v>
      </c>
      <c r="S199" s="66">
        <f t="shared" si="37"/>
        <v>46</v>
      </c>
      <c r="T199" s="31">
        <f>IF($D199="m",VLOOKUP(S199,AgeStdHMS!$A:$L,7,FALSE),VLOOKUP(S199,'AgeStdHMS W'!$A:$L,7,FALSE))</f>
        <v>2.0185185185185184E-2</v>
      </c>
      <c r="U199" s="66">
        <f t="shared" si="37"/>
        <v>46</v>
      </c>
      <c r="V199" s="31">
        <f>IF($D199="m",VLOOKUP(U199,AgeStdHMS!$A:$L,7,FALSE),VLOOKUP(U199,'AgeStdHMS W'!$A:$L,7,FALSE))</f>
        <v>2.0185185185185184E-2</v>
      </c>
      <c r="W199" s="66">
        <f t="shared" si="38"/>
        <v>46</v>
      </c>
      <c r="X199" s="31">
        <f>IF($D199="m",VLOOKUP(W199,AgeStdHMS!$A:$L,7,FALSE),VLOOKUP(W199,'AgeStdHMS W'!$A:$L,7,FALSE))</f>
        <v>2.0185185185185184E-2</v>
      </c>
      <c r="Y199" s="66">
        <f t="shared" si="39"/>
        <v>46</v>
      </c>
      <c r="Z199" s="31">
        <f>IF($D199="m",VLOOKUP(Y199,AgeStdHMS!$A:$L,7,FALSE),VLOOKUP(Y199,'AgeStdHMS W'!$A:$L,7,FALSE))</f>
        <v>2.0185185185185184E-2</v>
      </c>
      <c r="AA199" s="66">
        <f t="shared" si="40"/>
        <v>46</v>
      </c>
      <c r="AB199" s="31">
        <f>IF($D199="m",VLOOKUP(AA199,AgeStdHMS!$A:$L,7,FALSE),VLOOKUP(AA199,'AgeStdHMS W'!$A:$L,7,FALSE))</f>
        <v>2.0185185185185184E-2</v>
      </c>
      <c r="AC199" s="66">
        <f t="shared" si="41"/>
        <v>46</v>
      </c>
      <c r="AD199" s="31">
        <f>IF($D199="m",VLOOKUP(AC199,AgeStdHMS!$A:$L,7,FALSE),VLOOKUP(AC199,'AgeStdHMS W'!$A:$L,7,FALSE))</f>
        <v>2.0185185185185184E-2</v>
      </c>
    </row>
    <row r="200" spans="1:30" x14ac:dyDescent="0.2">
      <c r="A200" s="60" t="s">
        <v>271</v>
      </c>
      <c r="B200" s="60" t="s">
        <v>372</v>
      </c>
      <c r="C200" s="60" t="str">
        <f t="shared" si="43"/>
        <v>Stephen Roberts</v>
      </c>
      <c r="D200" s="70" t="s">
        <v>873</v>
      </c>
      <c r="E200" s="63">
        <v>20751</v>
      </c>
      <c r="F200" s="60" t="s">
        <v>371</v>
      </c>
      <c r="G200" s="66">
        <f t="shared" si="33"/>
        <v>59</v>
      </c>
      <c r="H200" s="31">
        <f>IF(D200="m",VLOOKUP(G200,AgeStdHMS!$A:$L,10,FALSE),VLOOKUP(G200,'AgeStdHMS W'!A:L,10,FALSE))</f>
        <v>3.7060185185185182E-2</v>
      </c>
      <c r="I200" s="66">
        <f t="shared" si="42"/>
        <v>59</v>
      </c>
      <c r="J200" s="31">
        <f>IF($D200="m",VLOOKUP(I200,AgeStdHMS!$A:$L,12,FALSE),VLOOKUP(I200,'AgeStdHMS W'!$A:$L,12,FALSE))</f>
        <v>4.9074074074074076E-2</v>
      </c>
      <c r="K200" s="66">
        <f t="shared" si="35"/>
        <v>59</v>
      </c>
      <c r="L200" s="31">
        <f>IF($D200="m",VLOOKUP(K200,AgeStdHMS!$A:$L,12,FALSE),VLOOKUP(K200,'AgeStdHMS W'!$A:$L,12,FALSE))</f>
        <v>4.9074074074074076E-2</v>
      </c>
      <c r="M200" s="66">
        <f t="shared" si="36"/>
        <v>59</v>
      </c>
      <c r="N200" s="31">
        <f>IF($D200="m",VLOOKUP(M200,AgeStdHMS!$A:$L,2,FALSE),VLOOKUP(M200,'AgeStdHMS W'!$A:$L,2,FALSE))</f>
        <v>1.0995370370370371E-2</v>
      </c>
      <c r="O200" s="66">
        <f t="shared" si="37"/>
        <v>59</v>
      </c>
      <c r="P200" s="31">
        <f>IF($D200="m",VLOOKUP(O200,AgeStdHMS!$A:$L,7,FALSE),VLOOKUP(O200,'AgeStdHMS W'!$A:$L,7,FALSE))</f>
        <v>2.2569444444444444E-2</v>
      </c>
      <c r="Q200" s="66">
        <f t="shared" si="37"/>
        <v>59</v>
      </c>
      <c r="R200" s="31">
        <f>IF($D200="m",VLOOKUP(Q200,AgeStdHMS!$A:$L,7,FALSE),VLOOKUP(Q200,'AgeStdHMS W'!$A:$L,7,FALSE))</f>
        <v>2.2569444444444444E-2</v>
      </c>
      <c r="S200" s="66">
        <f t="shared" si="37"/>
        <v>59</v>
      </c>
      <c r="T200" s="31">
        <f>IF($D200="m",VLOOKUP(S200,AgeStdHMS!$A:$L,7,FALSE),VLOOKUP(S200,'AgeStdHMS W'!$A:$L,7,FALSE))</f>
        <v>2.2569444444444444E-2</v>
      </c>
      <c r="U200" s="66">
        <f t="shared" si="37"/>
        <v>59</v>
      </c>
      <c r="V200" s="31">
        <f>IF($D200="m",VLOOKUP(U200,AgeStdHMS!$A:$L,7,FALSE),VLOOKUP(U200,'AgeStdHMS W'!$A:$L,7,FALSE))</f>
        <v>2.2569444444444444E-2</v>
      </c>
      <c r="W200" s="66">
        <f t="shared" si="38"/>
        <v>59</v>
      </c>
      <c r="X200" s="31">
        <f>IF($D200="m",VLOOKUP(W200,AgeStdHMS!$A:$L,7,FALSE),VLOOKUP(W200,'AgeStdHMS W'!$A:$L,7,FALSE))</f>
        <v>2.2569444444444444E-2</v>
      </c>
      <c r="Y200" s="66">
        <f t="shared" si="39"/>
        <v>59</v>
      </c>
      <c r="Z200" s="31">
        <f>IF($D200="m",VLOOKUP(Y200,AgeStdHMS!$A:$L,7,FALSE),VLOOKUP(Y200,'AgeStdHMS W'!$A:$L,7,FALSE))</f>
        <v>2.2569444444444444E-2</v>
      </c>
      <c r="AA200" s="66">
        <f t="shared" si="40"/>
        <v>59</v>
      </c>
      <c r="AB200" s="31">
        <f>IF($D200="m",VLOOKUP(AA200,AgeStdHMS!$A:$L,7,FALSE),VLOOKUP(AA200,'AgeStdHMS W'!$A:$L,7,FALSE))</f>
        <v>2.2569444444444444E-2</v>
      </c>
      <c r="AC200" s="66">
        <f t="shared" si="41"/>
        <v>59</v>
      </c>
      <c r="AD200" s="31">
        <f>IF($D200="m",VLOOKUP(AC200,AgeStdHMS!$A:$L,7,FALSE),VLOOKUP(AC200,'AgeStdHMS W'!$A:$L,7,FALSE))</f>
        <v>2.2569444444444444E-2</v>
      </c>
    </row>
    <row r="201" spans="1:30" x14ac:dyDescent="0.2">
      <c r="A201" s="60" t="s">
        <v>251</v>
      </c>
      <c r="B201" s="60" t="s">
        <v>370</v>
      </c>
      <c r="C201" s="60" t="str">
        <f t="shared" si="43"/>
        <v>Peter Robins</v>
      </c>
      <c r="D201" s="70" t="s">
        <v>873</v>
      </c>
      <c r="E201" s="63">
        <v>18149</v>
      </c>
      <c r="F201" s="60" t="s">
        <v>369</v>
      </c>
      <c r="G201" s="66">
        <f t="shared" si="33"/>
        <v>66</v>
      </c>
      <c r="H201" s="31">
        <f>IF(D201="m",VLOOKUP(G201,AgeStdHMS!$A:$L,10,FALSE),VLOOKUP(G201,'AgeStdHMS W'!A:L,10,FALSE))</f>
        <v>3.9641203703703706E-2</v>
      </c>
      <c r="I201" s="66">
        <f t="shared" si="42"/>
        <v>66</v>
      </c>
      <c r="J201" s="31">
        <f>IF($D201="m",VLOOKUP(I201,AgeStdHMS!$A:$L,12,FALSE),VLOOKUP(I201,'AgeStdHMS W'!$A:$L,12,FALSE))</f>
        <v>5.2534722222222219E-2</v>
      </c>
      <c r="K201" s="66">
        <f t="shared" si="35"/>
        <v>66</v>
      </c>
      <c r="L201" s="31">
        <f>IF($D201="m",VLOOKUP(K201,AgeStdHMS!$A:$L,12,FALSE),VLOOKUP(K201,'AgeStdHMS W'!$A:$L,12,FALSE))</f>
        <v>5.2534722222222219E-2</v>
      </c>
      <c r="M201" s="66">
        <f t="shared" si="36"/>
        <v>66</v>
      </c>
      <c r="N201" s="31">
        <f>IF($D201="m",VLOOKUP(M201,AgeStdHMS!$A:$L,2,FALSE),VLOOKUP(M201,'AgeStdHMS W'!$A:$L,2,FALSE))</f>
        <v>1.1666666666666667E-2</v>
      </c>
      <c r="O201" s="66">
        <f t="shared" si="37"/>
        <v>66</v>
      </c>
      <c r="P201" s="31">
        <f>IF($D201="m",VLOOKUP(O201,AgeStdHMS!$A:$L,7,FALSE),VLOOKUP(O201,'AgeStdHMS W'!$A:$L,7,FALSE))</f>
        <v>2.4108796296296295E-2</v>
      </c>
      <c r="Q201" s="66">
        <f t="shared" si="37"/>
        <v>66</v>
      </c>
      <c r="R201" s="31">
        <f>IF($D201="m",VLOOKUP(Q201,AgeStdHMS!$A:$L,7,FALSE),VLOOKUP(Q201,'AgeStdHMS W'!$A:$L,7,FALSE))</f>
        <v>2.4108796296296295E-2</v>
      </c>
      <c r="S201" s="66">
        <f t="shared" si="37"/>
        <v>66</v>
      </c>
      <c r="T201" s="31">
        <f>IF($D201="m",VLOOKUP(S201,AgeStdHMS!$A:$L,7,FALSE),VLOOKUP(S201,'AgeStdHMS W'!$A:$L,7,FALSE))</f>
        <v>2.4108796296296295E-2</v>
      </c>
      <c r="U201" s="66">
        <f t="shared" si="37"/>
        <v>66</v>
      </c>
      <c r="V201" s="31">
        <f>IF($D201="m",VLOOKUP(U201,AgeStdHMS!$A:$L,7,FALSE),VLOOKUP(U201,'AgeStdHMS W'!$A:$L,7,FALSE))</f>
        <v>2.4108796296296295E-2</v>
      </c>
      <c r="W201" s="66">
        <f t="shared" si="38"/>
        <v>66</v>
      </c>
      <c r="X201" s="31">
        <f>IF($D201="m",VLOOKUP(W201,AgeStdHMS!$A:$L,7,FALSE),VLOOKUP(W201,'AgeStdHMS W'!$A:$L,7,FALSE))</f>
        <v>2.4108796296296295E-2</v>
      </c>
      <c r="Y201" s="66">
        <f t="shared" si="39"/>
        <v>66</v>
      </c>
      <c r="Z201" s="31">
        <f>IF($D201="m",VLOOKUP(Y201,AgeStdHMS!$A:$L,7,FALSE),VLOOKUP(Y201,'AgeStdHMS W'!$A:$L,7,FALSE))</f>
        <v>2.4108796296296295E-2</v>
      </c>
      <c r="AA201" s="66">
        <f t="shared" si="40"/>
        <v>66</v>
      </c>
      <c r="AB201" s="31">
        <f>IF($D201="m",VLOOKUP(AA201,AgeStdHMS!$A:$L,7,FALSE),VLOOKUP(AA201,'AgeStdHMS W'!$A:$L,7,FALSE))</f>
        <v>2.4108796296296295E-2</v>
      </c>
      <c r="AC201" s="66">
        <f t="shared" si="41"/>
        <v>66</v>
      </c>
      <c r="AD201" s="31">
        <f>IF($D201="m",VLOOKUP(AC201,AgeStdHMS!$A:$L,7,FALSE),VLOOKUP(AC201,'AgeStdHMS W'!$A:$L,7,FALSE))</f>
        <v>2.4108796296296295E-2</v>
      </c>
    </row>
    <row r="202" spans="1:30" x14ac:dyDescent="0.2">
      <c r="A202" s="60" t="s">
        <v>368</v>
      </c>
      <c r="B202" s="60" t="s">
        <v>367</v>
      </c>
      <c r="C202" s="60" t="str">
        <f t="shared" si="43"/>
        <v>Jenny Robinson</v>
      </c>
      <c r="D202" s="70" t="s">
        <v>874</v>
      </c>
      <c r="E202" s="63">
        <v>30484</v>
      </c>
      <c r="F202" s="60" t="s">
        <v>366</v>
      </c>
      <c r="G202" s="66">
        <f t="shared" si="33"/>
        <v>32</v>
      </c>
      <c r="H202" s="31">
        <f>IF(D202="m",VLOOKUP(G202,AgeStdHMS!$A:$L,10,FALSE),VLOOKUP(G202,'AgeStdHMS W'!A:L,10,FALSE))</f>
        <v>3.4351851851851849E-2</v>
      </c>
      <c r="I202" s="66">
        <f t="shared" si="42"/>
        <v>32</v>
      </c>
      <c r="J202" s="31">
        <f>IF($D202="m",VLOOKUP(I202,AgeStdHMS!$A:$L,12,FALSE),VLOOKUP(I202,'AgeStdHMS W'!$A:$L,12,FALSE))</f>
        <v>4.5393518518518521E-2</v>
      </c>
      <c r="K202" s="66">
        <f t="shared" si="35"/>
        <v>32</v>
      </c>
      <c r="L202" s="31">
        <f>IF($D202="m",VLOOKUP(K202,AgeStdHMS!$A:$L,12,FALSE),VLOOKUP(K202,'AgeStdHMS W'!$A:$L,12,FALSE))</f>
        <v>4.5393518518518521E-2</v>
      </c>
      <c r="M202" s="66">
        <f t="shared" si="36"/>
        <v>32</v>
      </c>
      <c r="N202" s="31">
        <f>IF($D202="m",VLOOKUP(M202,AgeStdHMS!$A:$L,2,FALSE),VLOOKUP(M202,'AgeStdHMS W'!$A:$L,2,FALSE))</f>
        <v>1.0266203703703704E-2</v>
      </c>
      <c r="O202" s="66">
        <f t="shared" si="37"/>
        <v>32</v>
      </c>
      <c r="P202" s="31">
        <f>IF($D202="m",VLOOKUP(O202,AgeStdHMS!$A:$L,7,FALSE),VLOOKUP(O202,'AgeStdHMS W'!$A:$L,7,FALSE))</f>
        <v>2.1087962962962965E-2</v>
      </c>
      <c r="Q202" s="66">
        <f t="shared" si="37"/>
        <v>32</v>
      </c>
      <c r="R202" s="31">
        <f>IF($D202="m",VLOOKUP(Q202,AgeStdHMS!$A:$L,7,FALSE),VLOOKUP(Q202,'AgeStdHMS W'!$A:$L,7,FALSE))</f>
        <v>2.1087962962962965E-2</v>
      </c>
      <c r="S202" s="66">
        <f t="shared" si="37"/>
        <v>33</v>
      </c>
      <c r="T202" s="31">
        <f>IF($D202="m",VLOOKUP(S202,AgeStdHMS!$A:$L,7,FALSE),VLOOKUP(S202,'AgeStdHMS W'!$A:$L,7,FALSE))</f>
        <v>2.1122685185185185E-2</v>
      </c>
      <c r="U202" s="66">
        <f t="shared" si="37"/>
        <v>33</v>
      </c>
      <c r="V202" s="31">
        <f>IF($D202="m",VLOOKUP(U202,AgeStdHMS!$A:$L,7,FALSE),VLOOKUP(U202,'AgeStdHMS W'!$A:$L,7,FALSE))</f>
        <v>2.1122685185185185E-2</v>
      </c>
      <c r="W202" s="66">
        <f t="shared" si="38"/>
        <v>32</v>
      </c>
      <c r="X202" s="31">
        <f>IF($D202="m",VLOOKUP(W202,AgeStdHMS!$A:$L,7,FALSE),VLOOKUP(W202,'AgeStdHMS W'!$A:$L,7,FALSE))</f>
        <v>2.1087962962962965E-2</v>
      </c>
      <c r="Y202" s="66">
        <f t="shared" si="39"/>
        <v>32</v>
      </c>
      <c r="Z202" s="31">
        <f>IF($D202="m",VLOOKUP(Y202,AgeStdHMS!$A:$L,7,FALSE),VLOOKUP(Y202,'AgeStdHMS W'!$A:$L,7,FALSE))</f>
        <v>2.1087962962962965E-2</v>
      </c>
      <c r="AA202" s="66">
        <f t="shared" si="40"/>
        <v>32</v>
      </c>
      <c r="AB202" s="31">
        <f>IF($D202="m",VLOOKUP(AA202,AgeStdHMS!$A:$L,7,FALSE),VLOOKUP(AA202,'AgeStdHMS W'!$A:$L,7,FALSE))</f>
        <v>2.1087962962962965E-2</v>
      </c>
      <c r="AC202" s="66">
        <f t="shared" si="41"/>
        <v>32</v>
      </c>
      <c r="AD202" s="31">
        <f>IF($D202="m",VLOOKUP(AC202,AgeStdHMS!$A:$L,7,FALSE),VLOOKUP(AC202,'AgeStdHMS W'!$A:$L,7,FALSE))</f>
        <v>2.1087962962962965E-2</v>
      </c>
    </row>
    <row r="203" spans="1:30" x14ac:dyDescent="0.2">
      <c r="A203" s="60" t="s">
        <v>254</v>
      </c>
      <c r="B203" s="60" t="s">
        <v>365</v>
      </c>
      <c r="C203" s="60" t="str">
        <f t="shared" si="43"/>
        <v>Tom Rogers</v>
      </c>
      <c r="D203" s="70" t="s">
        <v>873</v>
      </c>
      <c r="E203" s="63">
        <v>24035</v>
      </c>
      <c r="F203" s="60" t="s">
        <v>364</v>
      </c>
      <c r="G203" s="66">
        <f t="shared" si="33"/>
        <v>50</v>
      </c>
      <c r="H203" s="31">
        <f>IF(D203="m",VLOOKUP(G203,AgeStdHMS!$A:$L,10,FALSE),VLOOKUP(G203,'AgeStdHMS W'!A:L,10,FALSE))</f>
        <v>3.4201388888888892E-2</v>
      </c>
      <c r="I203" s="66">
        <f t="shared" si="42"/>
        <v>50</v>
      </c>
      <c r="J203" s="31">
        <f>IF($D203="m",VLOOKUP(I203,AgeStdHMS!$A:$L,12,FALSE),VLOOKUP(I203,'AgeStdHMS W'!$A:$L,12,FALSE))</f>
        <v>4.5243055555555557E-2</v>
      </c>
      <c r="K203" s="66">
        <f t="shared" si="35"/>
        <v>50</v>
      </c>
      <c r="L203" s="31">
        <f>IF($D203="m",VLOOKUP(K203,AgeStdHMS!$A:$L,12,FALSE),VLOOKUP(K203,'AgeStdHMS W'!$A:$L,12,FALSE))</f>
        <v>4.5243055555555557E-2</v>
      </c>
      <c r="M203" s="66">
        <f t="shared" si="36"/>
        <v>50</v>
      </c>
      <c r="N203" s="31">
        <f>IF($D203="m",VLOOKUP(M203,AgeStdHMS!$A:$L,2,FALSE),VLOOKUP(M203,'AgeStdHMS W'!$A:$L,2,FALSE))</f>
        <v>1.0243055555555556E-2</v>
      </c>
      <c r="O203" s="66">
        <f t="shared" si="37"/>
        <v>50</v>
      </c>
      <c r="P203" s="31">
        <f>IF($D203="m",VLOOKUP(O203,AgeStdHMS!$A:$L,7,FALSE),VLOOKUP(O203,'AgeStdHMS W'!$A:$L,7,FALSE))</f>
        <v>2.0868055555555556E-2</v>
      </c>
      <c r="Q203" s="66">
        <f t="shared" si="37"/>
        <v>50</v>
      </c>
      <c r="R203" s="31">
        <f>IF($D203="m",VLOOKUP(Q203,AgeStdHMS!$A:$L,7,FALSE),VLOOKUP(Q203,'AgeStdHMS W'!$A:$L,7,FALSE))</f>
        <v>2.0868055555555556E-2</v>
      </c>
      <c r="S203" s="66">
        <f t="shared" si="37"/>
        <v>50</v>
      </c>
      <c r="T203" s="31">
        <f>IF($D203="m",VLOOKUP(S203,AgeStdHMS!$A:$L,7,FALSE),VLOOKUP(S203,'AgeStdHMS W'!$A:$L,7,FALSE))</f>
        <v>2.0868055555555556E-2</v>
      </c>
      <c r="U203" s="66">
        <f t="shared" si="37"/>
        <v>50</v>
      </c>
      <c r="V203" s="31">
        <f>IF($D203="m",VLOOKUP(U203,AgeStdHMS!$A:$L,7,FALSE),VLOOKUP(U203,'AgeStdHMS W'!$A:$L,7,FALSE))</f>
        <v>2.0868055555555556E-2</v>
      </c>
      <c r="W203" s="66">
        <f t="shared" si="38"/>
        <v>50</v>
      </c>
      <c r="X203" s="31">
        <f>IF($D203="m",VLOOKUP(W203,AgeStdHMS!$A:$L,7,FALSE),VLOOKUP(W203,'AgeStdHMS W'!$A:$L,7,FALSE))</f>
        <v>2.0868055555555556E-2</v>
      </c>
      <c r="Y203" s="66">
        <f t="shared" si="39"/>
        <v>50</v>
      </c>
      <c r="Z203" s="31">
        <f>IF($D203="m",VLOOKUP(Y203,AgeStdHMS!$A:$L,7,FALSE),VLOOKUP(Y203,'AgeStdHMS W'!$A:$L,7,FALSE))</f>
        <v>2.0868055555555556E-2</v>
      </c>
      <c r="AA203" s="66">
        <f t="shared" si="40"/>
        <v>50</v>
      </c>
      <c r="AB203" s="31">
        <f>IF($D203="m",VLOOKUP(AA203,AgeStdHMS!$A:$L,7,FALSE),VLOOKUP(AA203,'AgeStdHMS W'!$A:$L,7,FALSE))</f>
        <v>2.0868055555555556E-2</v>
      </c>
      <c r="AC203" s="66">
        <f t="shared" si="41"/>
        <v>50</v>
      </c>
      <c r="AD203" s="31">
        <f>IF($D203="m",VLOOKUP(AC203,AgeStdHMS!$A:$L,7,FALSE),VLOOKUP(AC203,'AgeStdHMS W'!$A:$L,7,FALSE))</f>
        <v>2.0868055555555556E-2</v>
      </c>
    </row>
    <row r="204" spans="1:30" x14ac:dyDescent="0.2">
      <c r="A204" s="60" t="s">
        <v>363</v>
      </c>
      <c r="B204" s="60" t="s">
        <v>362</v>
      </c>
      <c r="C204" s="60" t="str">
        <f t="shared" si="43"/>
        <v>Adam Rossington</v>
      </c>
      <c r="D204" s="70" t="s">
        <v>873</v>
      </c>
      <c r="E204" s="63">
        <v>36526</v>
      </c>
      <c r="F204" s="60" t="s">
        <v>361</v>
      </c>
      <c r="G204" s="66">
        <f t="shared" si="33"/>
        <v>16</v>
      </c>
      <c r="H204" s="31">
        <f>IF(D204="m",VLOOKUP(G204,AgeStdHMS!$A:$L,10,FALSE),VLOOKUP(G204,'AgeStdHMS W'!A:L,10,FALSE))</f>
        <v>3.1192129629629629E-2</v>
      </c>
      <c r="I204" s="66">
        <f t="shared" si="42"/>
        <v>16</v>
      </c>
      <c r="J204" s="31">
        <f>IF($D204="m",VLOOKUP(I204,AgeStdHMS!$A:$L,12,FALSE),VLOOKUP(I204,'AgeStdHMS W'!$A:$L,12,FALSE))</f>
        <v>4.1388888888888892E-2</v>
      </c>
      <c r="K204" s="66">
        <f t="shared" si="35"/>
        <v>16</v>
      </c>
      <c r="L204" s="31">
        <f>IF($D204="m",VLOOKUP(K204,AgeStdHMS!$A:$L,12,FALSE),VLOOKUP(K204,'AgeStdHMS W'!$A:$L,12,FALSE))</f>
        <v>4.1388888888888892E-2</v>
      </c>
      <c r="M204" s="66">
        <f t="shared" si="36"/>
        <v>16</v>
      </c>
      <c r="N204" s="31">
        <f>IF($D204="m",VLOOKUP(M204,AgeStdHMS!$A:$L,2,FALSE),VLOOKUP(M204,'AgeStdHMS W'!$A:$L,2,FALSE))</f>
        <v>9.2013888888888892E-3</v>
      </c>
      <c r="O204" s="66">
        <f t="shared" si="37"/>
        <v>16</v>
      </c>
      <c r="P204" s="31">
        <f>IF($D204="m",VLOOKUP(O204,AgeStdHMS!$A:$L,7,FALSE),VLOOKUP(O204,'AgeStdHMS W'!$A:$L,7,FALSE))</f>
        <v>1.8935185185185187E-2</v>
      </c>
      <c r="Q204" s="66">
        <f t="shared" si="37"/>
        <v>16</v>
      </c>
      <c r="R204" s="31">
        <f>IF($D204="m",VLOOKUP(Q204,AgeStdHMS!$A:$L,7,FALSE),VLOOKUP(Q204,'AgeStdHMS W'!$A:$L,7,FALSE))</f>
        <v>1.8935185185185187E-2</v>
      </c>
      <c r="S204" s="66">
        <f t="shared" si="37"/>
        <v>16</v>
      </c>
      <c r="T204" s="31">
        <f>IF($D204="m",VLOOKUP(S204,AgeStdHMS!$A:$L,7,FALSE),VLOOKUP(S204,'AgeStdHMS W'!$A:$L,7,FALSE))</f>
        <v>1.8935185185185187E-2</v>
      </c>
      <c r="U204" s="66">
        <f t="shared" si="37"/>
        <v>16</v>
      </c>
      <c r="V204" s="31">
        <f>IF($D204="m",VLOOKUP(U204,AgeStdHMS!$A:$L,7,FALSE),VLOOKUP(U204,'AgeStdHMS W'!$A:$L,7,FALSE))</f>
        <v>1.8935185185185187E-2</v>
      </c>
      <c r="W204" s="66">
        <f t="shared" si="38"/>
        <v>16</v>
      </c>
      <c r="X204" s="31">
        <f>IF($D204="m",VLOOKUP(W204,AgeStdHMS!$A:$L,7,FALSE),VLOOKUP(W204,'AgeStdHMS W'!$A:$L,7,FALSE))</f>
        <v>1.8935185185185187E-2</v>
      </c>
      <c r="Y204" s="66">
        <f t="shared" si="39"/>
        <v>16</v>
      </c>
      <c r="Z204" s="31">
        <f>IF($D204="m",VLOOKUP(Y204,AgeStdHMS!$A:$L,7,FALSE),VLOOKUP(Y204,'AgeStdHMS W'!$A:$L,7,FALSE))</f>
        <v>1.8935185185185187E-2</v>
      </c>
      <c r="AA204" s="66">
        <f t="shared" si="40"/>
        <v>16</v>
      </c>
      <c r="AB204" s="31">
        <f>IF($D204="m",VLOOKUP(AA204,AgeStdHMS!$A:$L,7,FALSE),VLOOKUP(AA204,'AgeStdHMS W'!$A:$L,7,FALSE))</f>
        <v>1.8935185185185187E-2</v>
      </c>
      <c r="AC204" s="66">
        <f t="shared" si="41"/>
        <v>16</v>
      </c>
      <c r="AD204" s="31">
        <f>IF($D204="m",VLOOKUP(AC204,AgeStdHMS!$A:$L,7,FALSE),VLOOKUP(AC204,'AgeStdHMS W'!$A:$L,7,FALSE))</f>
        <v>1.8935185185185187E-2</v>
      </c>
    </row>
    <row r="205" spans="1:30" x14ac:dyDescent="0.2">
      <c r="A205" s="60" t="s">
        <v>360</v>
      </c>
      <c r="B205" s="60" t="s">
        <v>356</v>
      </c>
      <c r="C205" s="60" t="str">
        <f t="shared" si="43"/>
        <v>Alan Routledge</v>
      </c>
      <c r="D205" s="70" t="s">
        <v>873</v>
      </c>
      <c r="E205" s="63">
        <v>23248</v>
      </c>
      <c r="F205" s="60" t="s">
        <v>359</v>
      </c>
      <c r="G205" s="66">
        <f t="shared" si="33"/>
        <v>52</v>
      </c>
      <c r="H205" s="31">
        <f>IF(D205="m",VLOOKUP(G205,AgeStdHMS!$A:$L,10,FALSE),VLOOKUP(G205,'AgeStdHMS W'!A:L,10,FALSE))</f>
        <v>3.4791666666666665E-2</v>
      </c>
      <c r="I205" s="66">
        <f t="shared" si="42"/>
        <v>52</v>
      </c>
      <c r="J205" s="31">
        <f>IF($D205="m",VLOOKUP(I205,AgeStdHMS!$A:$L,12,FALSE),VLOOKUP(I205,'AgeStdHMS W'!$A:$L,12,FALSE))</f>
        <v>4.6041666666666668E-2</v>
      </c>
      <c r="K205" s="66">
        <f t="shared" si="35"/>
        <v>52</v>
      </c>
      <c r="L205" s="31">
        <f>IF($D205="m",VLOOKUP(K205,AgeStdHMS!$A:$L,12,FALSE),VLOOKUP(K205,'AgeStdHMS W'!$A:$L,12,FALSE))</f>
        <v>4.6041666666666668E-2</v>
      </c>
      <c r="M205" s="66">
        <f t="shared" si="36"/>
        <v>52</v>
      </c>
      <c r="N205" s="31">
        <f>IF($D205="m",VLOOKUP(M205,AgeStdHMS!$A:$L,2,FALSE),VLOOKUP(M205,'AgeStdHMS W'!$A:$L,2,FALSE))</f>
        <v>1.0405092592592593E-2</v>
      </c>
      <c r="O205" s="66">
        <f t="shared" si="37"/>
        <v>52</v>
      </c>
      <c r="P205" s="31">
        <f>IF($D205="m",VLOOKUP(O205,AgeStdHMS!$A:$L,7,FALSE),VLOOKUP(O205,'AgeStdHMS W'!$A:$L,7,FALSE))</f>
        <v>2.1215277777777777E-2</v>
      </c>
      <c r="Q205" s="66">
        <f t="shared" si="37"/>
        <v>52</v>
      </c>
      <c r="R205" s="31">
        <f>IF($D205="m",VLOOKUP(Q205,AgeStdHMS!$A:$L,7,FALSE),VLOOKUP(Q205,'AgeStdHMS W'!$A:$L,7,FALSE))</f>
        <v>2.1215277777777777E-2</v>
      </c>
      <c r="S205" s="66">
        <f t="shared" si="37"/>
        <v>52</v>
      </c>
      <c r="T205" s="31">
        <f>IF($D205="m",VLOOKUP(S205,AgeStdHMS!$A:$L,7,FALSE),VLOOKUP(S205,'AgeStdHMS W'!$A:$L,7,FALSE))</f>
        <v>2.1215277777777777E-2</v>
      </c>
      <c r="U205" s="66">
        <f t="shared" si="37"/>
        <v>52</v>
      </c>
      <c r="V205" s="31">
        <f>IF($D205="m",VLOOKUP(U205,AgeStdHMS!$A:$L,7,FALSE),VLOOKUP(U205,'AgeStdHMS W'!$A:$L,7,FALSE))</f>
        <v>2.1215277777777777E-2</v>
      </c>
      <c r="W205" s="66">
        <f t="shared" si="38"/>
        <v>52</v>
      </c>
      <c r="X205" s="31">
        <f>IF($D205="m",VLOOKUP(W205,AgeStdHMS!$A:$L,7,FALSE),VLOOKUP(W205,'AgeStdHMS W'!$A:$L,7,FALSE))</f>
        <v>2.1215277777777777E-2</v>
      </c>
      <c r="Y205" s="66">
        <f t="shared" si="39"/>
        <v>52</v>
      </c>
      <c r="Z205" s="31">
        <f>IF($D205="m",VLOOKUP(Y205,AgeStdHMS!$A:$L,7,FALSE),VLOOKUP(Y205,'AgeStdHMS W'!$A:$L,7,FALSE))</f>
        <v>2.1215277777777777E-2</v>
      </c>
      <c r="AA205" s="66">
        <f t="shared" si="40"/>
        <v>52</v>
      </c>
      <c r="AB205" s="31">
        <f>IF($D205="m",VLOOKUP(AA205,AgeStdHMS!$A:$L,7,FALSE),VLOOKUP(AA205,'AgeStdHMS W'!$A:$L,7,FALSE))</f>
        <v>2.1215277777777777E-2</v>
      </c>
      <c r="AC205" s="66">
        <f t="shared" si="41"/>
        <v>52</v>
      </c>
      <c r="AD205" s="31">
        <f>IF($D205="m",VLOOKUP(AC205,AgeStdHMS!$A:$L,7,FALSE),VLOOKUP(AC205,'AgeStdHMS W'!$A:$L,7,FALSE))</f>
        <v>2.1215277777777777E-2</v>
      </c>
    </row>
    <row r="206" spans="1:30" x14ac:dyDescent="0.2">
      <c r="A206" s="60" t="s">
        <v>358</v>
      </c>
      <c r="B206" s="60" t="s">
        <v>356</v>
      </c>
      <c r="C206" s="60" t="str">
        <f t="shared" si="43"/>
        <v>Naomi Routledge</v>
      </c>
      <c r="D206" s="70" t="s">
        <v>874</v>
      </c>
      <c r="E206" s="63">
        <v>36526</v>
      </c>
      <c r="G206" s="66">
        <f t="shared" si="33"/>
        <v>16</v>
      </c>
      <c r="H206" s="31">
        <f>IF(D206="m",VLOOKUP(G206,AgeStdHMS!$A:$L,10,FALSE),VLOOKUP(G206,'AgeStdHMS W'!A:L,10,FALSE))</f>
        <v>3.5277777777777776E-2</v>
      </c>
      <c r="I206" s="66">
        <f t="shared" si="42"/>
        <v>16</v>
      </c>
      <c r="J206" s="31">
        <f>IF($D206="m",VLOOKUP(I206,AgeStdHMS!$A:$L,12,FALSE),VLOOKUP(I206,'AgeStdHMS W'!$A:$L,12,FALSE))</f>
        <v>4.8506944444444443E-2</v>
      </c>
      <c r="K206" s="66">
        <f t="shared" si="35"/>
        <v>16</v>
      </c>
      <c r="L206" s="31">
        <f>IF($D206="m",VLOOKUP(K206,AgeStdHMS!$A:$L,12,FALSE),VLOOKUP(K206,'AgeStdHMS W'!$A:$L,12,FALSE))</f>
        <v>4.8506944444444443E-2</v>
      </c>
      <c r="M206" s="66">
        <f t="shared" si="36"/>
        <v>16</v>
      </c>
      <c r="N206" s="31">
        <f>IF($D206="m",VLOOKUP(M206,AgeStdHMS!$A:$L,2,FALSE),VLOOKUP(M206,'AgeStdHMS W'!$A:$L,2,FALSE))</f>
        <v>1.0590277777777778E-2</v>
      </c>
      <c r="O206" s="66">
        <f t="shared" si="37"/>
        <v>16</v>
      </c>
      <c r="P206" s="31">
        <f>IF($D206="m",VLOOKUP(O206,AgeStdHMS!$A:$L,7,FALSE),VLOOKUP(O206,'AgeStdHMS W'!$A:$L,7,FALSE))</f>
        <v>2.1944444444444444E-2</v>
      </c>
      <c r="Q206" s="66">
        <f t="shared" si="37"/>
        <v>16</v>
      </c>
      <c r="R206" s="31">
        <f>IF($D206="m",VLOOKUP(Q206,AgeStdHMS!$A:$L,7,FALSE),VLOOKUP(Q206,'AgeStdHMS W'!$A:$L,7,FALSE))</f>
        <v>2.1944444444444444E-2</v>
      </c>
      <c r="S206" s="66">
        <f t="shared" si="37"/>
        <v>16</v>
      </c>
      <c r="T206" s="31">
        <f>IF($D206="m",VLOOKUP(S206,AgeStdHMS!$A:$L,7,FALSE),VLOOKUP(S206,'AgeStdHMS W'!$A:$L,7,FALSE))</f>
        <v>2.1944444444444444E-2</v>
      </c>
      <c r="U206" s="66">
        <f t="shared" si="37"/>
        <v>16</v>
      </c>
      <c r="V206" s="31">
        <f>IF($D206="m",VLOOKUP(U206,AgeStdHMS!$A:$L,7,FALSE),VLOOKUP(U206,'AgeStdHMS W'!$A:$L,7,FALSE))</f>
        <v>2.1944444444444444E-2</v>
      </c>
      <c r="W206" s="66">
        <f t="shared" si="38"/>
        <v>16</v>
      </c>
      <c r="X206" s="31">
        <f>IF($D206="m",VLOOKUP(W206,AgeStdHMS!$A:$L,7,FALSE),VLOOKUP(W206,'AgeStdHMS W'!$A:$L,7,FALSE))</f>
        <v>2.1944444444444444E-2</v>
      </c>
      <c r="Y206" s="66">
        <f t="shared" si="39"/>
        <v>16</v>
      </c>
      <c r="Z206" s="31">
        <f>IF($D206="m",VLOOKUP(Y206,AgeStdHMS!$A:$L,7,FALSE),VLOOKUP(Y206,'AgeStdHMS W'!$A:$L,7,FALSE))</f>
        <v>2.1944444444444444E-2</v>
      </c>
      <c r="AA206" s="66">
        <f t="shared" si="40"/>
        <v>16</v>
      </c>
      <c r="AB206" s="31">
        <f>IF($D206="m",VLOOKUP(AA206,AgeStdHMS!$A:$L,7,FALSE),VLOOKUP(AA206,'AgeStdHMS W'!$A:$L,7,FALSE))</f>
        <v>2.1944444444444444E-2</v>
      </c>
      <c r="AC206" s="66">
        <f t="shared" si="41"/>
        <v>16</v>
      </c>
      <c r="AD206" s="31">
        <f>IF($D206="m",VLOOKUP(AC206,AgeStdHMS!$A:$L,7,FALSE),VLOOKUP(AC206,'AgeStdHMS W'!$A:$L,7,FALSE))</f>
        <v>2.1944444444444444E-2</v>
      </c>
    </row>
    <row r="207" spans="1:30" x14ac:dyDescent="0.2">
      <c r="A207" s="60" t="s">
        <v>357</v>
      </c>
      <c r="B207" s="60" t="s">
        <v>356</v>
      </c>
      <c r="C207" s="60" t="str">
        <f t="shared" si="43"/>
        <v>Amy Routledge</v>
      </c>
      <c r="D207" s="70" t="s">
        <v>874</v>
      </c>
      <c r="E207" s="63">
        <v>36526</v>
      </c>
      <c r="F207" s="60" t="s">
        <v>272</v>
      </c>
      <c r="G207" s="66">
        <f t="shared" si="33"/>
        <v>16</v>
      </c>
      <c r="H207" s="31">
        <f>IF(D207="m",VLOOKUP(G207,AgeStdHMS!$A:$L,10,FALSE),VLOOKUP(G207,'AgeStdHMS W'!A:L,10,FALSE))</f>
        <v>3.5277777777777776E-2</v>
      </c>
      <c r="I207" s="66">
        <f t="shared" si="42"/>
        <v>16</v>
      </c>
      <c r="J207" s="31">
        <f>IF($D207="m",VLOOKUP(I207,AgeStdHMS!$A:$L,12,FALSE),VLOOKUP(I207,'AgeStdHMS W'!$A:$L,12,FALSE))</f>
        <v>4.8506944444444443E-2</v>
      </c>
      <c r="K207" s="66">
        <f t="shared" si="35"/>
        <v>16</v>
      </c>
      <c r="L207" s="31">
        <f>IF($D207="m",VLOOKUP(K207,AgeStdHMS!$A:$L,12,FALSE),VLOOKUP(K207,'AgeStdHMS W'!$A:$L,12,FALSE))</f>
        <v>4.8506944444444443E-2</v>
      </c>
      <c r="M207" s="66">
        <f t="shared" si="36"/>
        <v>16</v>
      </c>
      <c r="N207" s="31">
        <f>IF($D207="m",VLOOKUP(M207,AgeStdHMS!$A:$L,2,FALSE),VLOOKUP(M207,'AgeStdHMS W'!$A:$L,2,FALSE))</f>
        <v>1.0590277777777778E-2</v>
      </c>
      <c r="O207" s="66">
        <f t="shared" si="37"/>
        <v>16</v>
      </c>
      <c r="P207" s="31">
        <f>IF($D207="m",VLOOKUP(O207,AgeStdHMS!$A:$L,7,FALSE),VLOOKUP(O207,'AgeStdHMS W'!$A:$L,7,FALSE))</f>
        <v>2.1944444444444444E-2</v>
      </c>
      <c r="Q207" s="66">
        <f t="shared" si="37"/>
        <v>16</v>
      </c>
      <c r="R207" s="31">
        <f>IF($D207="m",VLOOKUP(Q207,AgeStdHMS!$A:$L,7,FALSE),VLOOKUP(Q207,'AgeStdHMS W'!$A:$L,7,FALSE))</f>
        <v>2.1944444444444444E-2</v>
      </c>
      <c r="S207" s="66">
        <f t="shared" si="37"/>
        <v>16</v>
      </c>
      <c r="T207" s="31">
        <f>IF($D207="m",VLOOKUP(S207,AgeStdHMS!$A:$L,7,FALSE),VLOOKUP(S207,'AgeStdHMS W'!$A:$L,7,FALSE))</f>
        <v>2.1944444444444444E-2</v>
      </c>
      <c r="U207" s="66">
        <f t="shared" si="37"/>
        <v>16</v>
      </c>
      <c r="V207" s="31">
        <f>IF($D207="m",VLOOKUP(U207,AgeStdHMS!$A:$L,7,FALSE),VLOOKUP(U207,'AgeStdHMS W'!$A:$L,7,FALSE))</f>
        <v>2.1944444444444444E-2</v>
      </c>
      <c r="W207" s="66">
        <f t="shared" si="38"/>
        <v>16</v>
      </c>
      <c r="X207" s="31">
        <f>IF($D207="m",VLOOKUP(W207,AgeStdHMS!$A:$L,7,FALSE),VLOOKUP(W207,'AgeStdHMS W'!$A:$L,7,FALSE))</f>
        <v>2.1944444444444444E-2</v>
      </c>
      <c r="Y207" s="66">
        <f t="shared" si="39"/>
        <v>16</v>
      </c>
      <c r="Z207" s="31">
        <f>IF($D207="m",VLOOKUP(Y207,AgeStdHMS!$A:$L,7,FALSE),VLOOKUP(Y207,'AgeStdHMS W'!$A:$L,7,FALSE))</f>
        <v>2.1944444444444444E-2</v>
      </c>
      <c r="AA207" s="66">
        <f t="shared" si="40"/>
        <v>16</v>
      </c>
      <c r="AB207" s="31">
        <f>IF($D207="m",VLOOKUP(AA207,AgeStdHMS!$A:$L,7,FALSE),VLOOKUP(AA207,'AgeStdHMS W'!$A:$L,7,FALSE))</f>
        <v>2.1944444444444444E-2</v>
      </c>
      <c r="AC207" s="66">
        <f t="shared" si="41"/>
        <v>16</v>
      </c>
      <c r="AD207" s="31">
        <f>IF($D207="m",VLOOKUP(AC207,AgeStdHMS!$A:$L,7,FALSE),VLOOKUP(AC207,'AgeStdHMS W'!$A:$L,7,FALSE))</f>
        <v>2.1944444444444444E-2</v>
      </c>
    </row>
    <row r="208" spans="1:30" x14ac:dyDescent="0.2">
      <c r="A208" s="60" t="s">
        <v>355</v>
      </c>
      <c r="B208" s="60" t="s">
        <v>354</v>
      </c>
      <c r="C208" s="60" t="str">
        <f t="shared" si="43"/>
        <v>T J Ruredzo</v>
      </c>
      <c r="D208" s="70" t="s">
        <v>874</v>
      </c>
      <c r="E208" s="63">
        <v>20137</v>
      </c>
      <c r="F208" s="60" t="s">
        <v>353</v>
      </c>
      <c r="G208" s="66">
        <f t="shared" si="33"/>
        <v>60</v>
      </c>
      <c r="H208" s="31">
        <f>IF(D208="m",VLOOKUP(G208,AgeStdHMS!$A:$L,10,FALSE),VLOOKUP(G208,'AgeStdHMS W'!A:L,10,FALSE))</f>
        <v>4.4259259259259262E-2</v>
      </c>
      <c r="I208" s="66">
        <f t="shared" si="42"/>
        <v>60</v>
      </c>
      <c r="J208" s="31">
        <f>IF($D208="m",VLOOKUP(I208,AgeStdHMS!$A:$L,12,FALSE),VLOOKUP(I208,'AgeStdHMS W'!$A:$L,12,FALSE))</f>
        <v>5.8472222222222224E-2</v>
      </c>
      <c r="K208" s="66">
        <f t="shared" si="35"/>
        <v>61</v>
      </c>
      <c r="L208" s="31">
        <f>IF($D208="m",VLOOKUP(K208,AgeStdHMS!$A:$L,12,FALSE),VLOOKUP(K208,'AgeStdHMS W'!$A:$L,12,FALSE))</f>
        <v>5.9282407407407409E-2</v>
      </c>
      <c r="M208" s="66">
        <f t="shared" si="36"/>
        <v>61</v>
      </c>
      <c r="N208" s="31">
        <f>IF($D208="m",VLOOKUP(M208,AgeStdHMS!$A:$L,2,FALSE),VLOOKUP(M208,'AgeStdHMS W'!$A:$L,2,FALSE))</f>
        <v>1.3032407407407407E-2</v>
      </c>
      <c r="O208" s="66">
        <f t="shared" si="37"/>
        <v>61</v>
      </c>
      <c r="P208" s="31">
        <f>IF($D208="m",VLOOKUP(O208,AgeStdHMS!$A:$L,7,FALSE),VLOOKUP(O208,'AgeStdHMS W'!$A:$L,7,FALSE))</f>
        <v>2.7372685185185184E-2</v>
      </c>
      <c r="Q208" s="66">
        <f t="shared" si="37"/>
        <v>61</v>
      </c>
      <c r="R208" s="31">
        <f>IF($D208="m",VLOOKUP(Q208,AgeStdHMS!$A:$L,7,FALSE),VLOOKUP(Q208,'AgeStdHMS W'!$A:$L,7,FALSE))</f>
        <v>2.7372685185185184E-2</v>
      </c>
      <c r="S208" s="66">
        <f t="shared" si="37"/>
        <v>61</v>
      </c>
      <c r="T208" s="31">
        <f>IF($D208="m",VLOOKUP(S208,AgeStdHMS!$A:$L,7,FALSE),VLOOKUP(S208,'AgeStdHMS W'!$A:$L,7,FALSE))</f>
        <v>2.7372685185185184E-2</v>
      </c>
      <c r="U208" s="66">
        <f t="shared" si="37"/>
        <v>61</v>
      </c>
      <c r="V208" s="31">
        <f>IF($D208="m",VLOOKUP(U208,AgeStdHMS!$A:$L,7,FALSE),VLOOKUP(U208,'AgeStdHMS W'!$A:$L,7,FALSE))</f>
        <v>2.7372685185185184E-2</v>
      </c>
      <c r="W208" s="66">
        <f t="shared" si="38"/>
        <v>61</v>
      </c>
      <c r="X208" s="31">
        <f>IF($D208="m",VLOOKUP(W208,AgeStdHMS!$A:$L,7,FALSE),VLOOKUP(W208,'AgeStdHMS W'!$A:$L,7,FALSE))</f>
        <v>2.7372685185185184E-2</v>
      </c>
      <c r="Y208" s="66">
        <f t="shared" si="39"/>
        <v>61</v>
      </c>
      <c r="Z208" s="31">
        <f>IF($D208="m",VLOOKUP(Y208,AgeStdHMS!$A:$L,7,FALSE),VLOOKUP(Y208,'AgeStdHMS W'!$A:$L,7,FALSE))</f>
        <v>2.7372685185185184E-2</v>
      </c>
      <c r="AA208" s="66">
        <f t="shared" si="40"/>
        <v>61</v>
      </c>
      <c r="AB208" s="31">
        <f>IF($D208="m",VLOOKUP(AA208,AgeStdHMS!$A:$L,7,FALSE),VLOOKUP(AA208,'AgeStdHMS W'!$A:$L,7,FALSE))</f>
        <v>2.7372685185185184E-2</v>
      </c>
      <c r="AC208" s="66">
        <f t="shared" si="41"/>
        <v>61</v>
      </c>
      <c r="AD208" s="31">
        <f>IF($D208="m",VLOOKUP(AC208,AgeStdHMS!$A:$L,7,FALSE),VLOOKUP(AC208,'AgeStdHMS W'!$A:$L,7,FALSE))</f>
        <v>2.7372685185185184E-2</v>
      </c>
    </row>
    <row r="209" spans="1:30" x14ac:dyDescent="0.2">
      <c r="A209" s="60" t="s">
        <v>352</v>
      </c>
      <c r="B209" s="60" t="s">
        <v>349</v>
      </c>
      <c r="C209" s="60" t="str">
        <f t="shared" si="43"/>
        <v>Andrew Salisbury</v>
      </c>
      <c r="D209" s="70" t="s">
        <v>873</v>
      </c>
      <c r="E209" s="63">
        <v>20726</v>
      </c>
      <c r="F209" s="60" t="s">
        <v>351</v>
      </c>
      <c r="G209" s="66">
        <f t="shared" si="33"/>
        <v>59</v>
      </c>
      <c r="H209" s="31">
        <f>IF(D209="m",VLOOKUP(G209,AgeStdHMS!$A:$L,10,FALSE),VLOOKUP(G209,'AgeStdHMS W'!A:L,10,FALSE))</f>
        <v>3.7060185185185182E-2</v>
      </c>
      <c r="I209" s="66">
        <f t="shared" si="42"/>
        <v>59</v>
      </c>
      <c r="J209" s="31">
        <f>IF($D209="m",VLOOKUP(I209,AgeStdHMS!$A:$L,12,FALSE),VLOOKUP(I209,'AgeStdHMS W'!$A:$L,12,FALSE))</f>
        <v>4.9074074074074076E-2</v>
      </c>
      <c r="K209" s="66">
        <f t="shared" si="35"/>
        <v>59</v>
      </c>
      <c r="L209" s="31">
        <f>IF($D209="m",VLOOKUP(K209,AgeStdHMS!$A:$L,12,FALSE),VLOOKUP(K209,'AgeStdHMS W'!$A:$L,12,FALSE))</f>
        <v>4.9074074074074076E-2</v>
      </c>
      <c r="M209" s="66">
        <f t="shared" si="36"/>
        <v>59</v>
      </c>
      <c r="N209" s="31">
        <f>IF($D209="m",VLOOKUP(M209,AgeStdHMS!$A:$L,2,FALSE),VLOOKUP(M209,'AgeStdHMS W'!$A:$L,2,FALSE))</f>
        <v>1.0995370370370371E-2</v>
      </c>
      <c r="O209" s="66">
        <f t="shared" si="37"/>
        <v>59</v>
      </c>
      <c r="P209" s="31">
        <f>IF($D209="m",VLOOKUP(O209,AgeStdHMS!$A:$L,7,FALSE),VLOOKUP(O209,'AgeStdHMS W'!$A:$L,7,FALSE))</f>
        <v>2.2569444444444444E-2</v>
      </c>
      <c r="Q209" s="66">
        <f t="shared" si="37"/>
        <v>59</v>
      </c>
      <c r="R209" s="31">
        <f>IF($D209="m",VLOOKUP(Q209,AgeStdHMS!$A:$L,7,FALSE),VLOOKUP(Q209,'AgeStdHMS W'!$A:$L,7,FALSE))</f>
        <v>2.2569444444444444E-2</v>
      </c>
      <c r="S209" s="66">
        <f t="shared" si="37"/>
        <v>59</v>
      </c>
      <c r="T209" s="31">
        <f>IF($D209="m",VLOOKUP(S209,AgeStdHMS!$A:$L,7,FALSE),VLOOKUP(S209,'AgeStdHMS W'!$A:$L,7,FALSE))</f>
        <v>2.2569444444444444E-2</v>
      </c>
      <c r="U209" s="66">
        <f t="shared" si="37"/>
        <v>59</v>
      </c>
      <c r="V209" s="31">
        <f>IF($D209="m",VLOOKUP(U209,AgeStdHMS!$A:$L,7,FALSE),VLOOKUP(U209,'AgeStdHMS W'!$A:$L,7,FALSE))</f>
        <v>2.2569444444444444E-2</v>
      </c>
      <c r="W209" s="66">
        <f t="shared" si="38"/>
        <v>59</v>
      </c>
      <c r="X209" s="31">
        <f>IF($D209="m",VLOOKUP(W209,AgeStdHMS!$A:$L,7,FALSE),VLOOKUP(W209,'AgeStdHMS W'!$A:$L,7,FALSE))</f>
        <v>2.2569444444444444E-2</v>
      </c>
      <c r="Y209" s="66">
        <f t="shared" si="39"/>
        <v>59</v>
      </c>
      <c r="Z209" s="31">
        <f>IF($D209="m",VLOOKUP(Y209,AgeStdHMS!$A:$L,7,FALSE),VLOOKUP(Y209,'AgeStdHMS W'!$A:$L,7,FALSE))</f>
        <v>2.2569444444444444E-2</v>
      </c>
      <c r="AA209" s="66">
        <f t="shared" si="40"/>
        <v>59</v>
      </c>
      <c r="AB209" s="31">
        <f>IF($D209="m",VLOOKUP(AA209,AgeStdHMS!$A:$L,7,FALSE),VLOOKUP(AA209,'AgeStdHMS W'!$A:$L,7,FALSE))</f>
        <v>2.2569444444444444E-2</v>
      </c>
      <c r="AC209" s="66">
        <f t="shared" si="41"/>
        <v>59</v>
      </c>
      <c r="AD209" s="31">
        <f>IF($D209="m",VLOOKUP(AC209,AgeStdHMS!$A:$L,7,FALSE),VLOOKUP(AC209,'AgeStdHMS W'!$A:$L,7,FALSE))</f>
        <v>2.2569444444444444E-2</v>
      </c>
    </row>
    <row r="210" spans="1:30" x14ac:dyDescent="0.2">
      <c r="A210" s="60" t="s">
        <v>257</v>
      </c>
      <c r="B210" s="60" t="s">
        <v>349</v>
      </c>
      <c r="C210" s="60" t="str">
        <f t="shared" si="43"/>
        <v>Emma Salisbury</v>
      </c>
      <c r="D210" s="70" t="s">
        <v>874</v>
      </c>
      <c r="E210" s="63">
        <v>27892</v>
      </c>
      <c r="F210" s="60" t="s">
        <v>350</v>
      </c>
      <c r="G210" s="66">
        <f t="shared" si="33"/>
        <v>39</v>
      </c>
      <c r="H210" s="31">
        <f>IF(D210="m",VLOOKUP(G210,AgeStdHMS!$A:$L,10,FALSE),VLOOKUP(G210,'AgeStdHMS W'!A:L,10,FALSE))</f>
        <v>3.5243055555555555E-2</v>
      </c>
      <c r="I210" s="66">
        <f t="shared" si="42"/>
        <v>39</v>
      </c>
      <c r="J210" s="31">
        <f>IF($D210="m",VLOOKUP(I210,AgeStdHMS!$A:$L,12,FALSE),VLOOKUP(I210,'AgeStdHMS W'!$A:$L,12,FALSE))</f>
        <v>4.65625E-2</v>
      </c>
      <c r="K210" s="66">
        <f t="shared" si="35"/>
        <v>39</v>
      </c>
      <c r="L210" s="31">
        <f>IF($D210="m",VLOOKUP(K210,AgeStdHMS!$A:$L,12,FALSE),VLOOKUP(K210,'AgeStdHMS W'!$A:$L,12,FALSE))</f>
        <v>4.65625E-2</v>
      </c>
      <c r="M210" s="66">
        <f t="shared" si="36"/>
        <v>39</v>
      </c>
      <c r="N210" s="31">
        <f>IF($D210="m",VLOOKUP(M210,AgeStdHMS!$A:$L,2,FALSE),VLOOKUP(M210,'AgeStdHMS W'!$A:$L,2,FALSE))</f>
        <v>1.0474537037037037E-2</v>
      </c>
      <c r="O210" s="66">
        <f t="shared" si="37"/>
        <v>40</v>
      </c>
      <c r="P210" s="31">
        <f>IF($D210="m",VLOOKUP(O210,AgeStdHMS!$A:$L,7,FALSE),VLOOKUP(O210,'AgeStdHMS W'!$A:$L,7,FALSE))</f>
        <v>2.1689814814814815E-2</v>
      </c>
      <c r="Q210" s="66">
        <f t="shared" si="37"/>
        <v>40</v>
      </c>
      <c r="R210" s="31">
        <f>IF($D210="m",VLOOKUP(Q210,AgeStdHMS!$A:$L,7,FALSE),VLOOKUP(Q210,'AgeStdHMS W'!$A:$L,7,FALSE))</f>
        <v>2.1689814814814815E-2</v>
      </c>
      <c r="S210" s="66">
        <f t="shared" si="37"/>
        <v>40</v>
      </c>
      <c r="T210" s="31">
        <f>IF($D210="m",VLOOKUP(S210,AgeStdHMS!$A:$L,7,FALSE),VLOOKUP(S210,'AgeStdHMS W'!$A:$L,7,FALSE))</f>
        <v>2.1689814814814815E-2</v>
      </c>
      <c r="U210" s="66">
        <f t="shared" si="37"/>
        <v>40</v>
      </c>
      <c r="V210" s="31">
        <f>IF($D210="m",VLOOKUP(U210,AgeStdHMS!$A:$L,7,FALSE),VLOOKUP(U210,'AgeStdHMS W'!$A:$L,7,FALSE))</f>
        <v>2.1689814814814815E-2</v>
      </c>
      <c r="W210" s="66">
        <f t="shared" si="38"/>
        <v>40</v>
      </c>
      <c r="X210" s="31">
        <f>IF($D210="m",VLOOKUP(W210,AgeStdHMS!$A:$L,7,FALSE),VLOOKUP(W210,'AgeStdHMS W'!$A:$L,7,FALSE))</f>
        <v>2.1689814814814815E-2</v>
      </c>
      <c r="Y210" s="66">
        <f t="shared" si="39"/>
        <v>40</v>
      </c>
      <c r="Z210" s="31">
        <f>IF($D210="m",VLOOKUP(Y210,AgeStdHMS!$A:$L,7,FALSE),VLOOKUP(Y210,'AgeStdHMS W'!$A:$L,7,FALSE))</f>
        <v>2.1689814814814815E-2</v>
      </c>
      <c r="AA210" s="66">
        <f t="shared" si="40"/>
        <v>40</v>
      </c>
      <c r="AB210" s="31">
        <f>IF($D210="m",VLOOKUP(AA210,AgeStdHMS!$A:$L,7,FALSE),VLOOKUP(AA210,'AgeStdHMS W'!$A:$L,7,FALSE))</f>
        <v>2.1689814814814815E-2</v>
      </c>
      <c r="AC210" s="66">
        <f t="shared" si="41"/>
        <v>40</v>
      </c>
      <c r="AD210" s="31">
        <f>IF($D210="m",VLOOKUP(AC210,AgeStdHMS!$A:$L,7,FALSE),VLOOKUP(AC210,'AgeStdHMS W'!$A:$L,7,FALSE))</f>
        <v>2.1689814814814815E-2</v>
      </c>
    </row>
    <row r="211" spans="1:30" x14ac:dyDescent="0.2">
      <c r="A211" s="60" t="s">
        <v>314</v>
      </c>
      <c r="B211" s="60" t="s">
        <v>349</v>
      </c>
      <c r="C211" s="60" t="str">
        <f t="shared" si="43"/>
        <v>Louise Salisbury</v>
      </c>
      <c r="D211" s="70" t="s">
        <v>874</v>
      </c>
      <c r="E211" s="63">
        <v>29477</v>
      </c>
      <c r="F211" s="60" t="s">
        <v>348</v>
      </c>
      <c r="G211" s="66">
        <f t="shared" si="33"/>
        <v>35</v>
      </c>
      <c r="H211" s="31">
        <f>IF(D211="m",VLOOKUP(G211,AgeStdHMS!$A:$L,10,FALSE),VLOOKUP(G211,'AgeStdHMS W'!A:L,10,FALSE))</f>
        <v>3.4618055555555555E-2</v>
      </c>
      <c r="I211" s="66">
        <f t="shared" si="42"/>
        <v>35</v>
      </c>
      <c r="J211" s="31">
        <f>IF($D211="m",VLOOKUP(I211,AgeStdHMS!$A:$L,12,FALSE),VLOOKUP(I211,'AgeStdHMS W'!$A:$L,12,FALSE))</f>
        <v>4.5729166666666668E-2</v>
      </c>
      <c r="K211" s="66">
        <f t="shared" si="35"/>
        <v>35</v>
      </c>
      <c r="L211" s="31">
        <f>IF($D211="m",VLOOKUP(K211,AgeStdHMS!$A:$L,12,FALSE),VLOOKUP(K211,'AgeStdHMS W'!$A:$L,12,FALSE))</f>
        <v>4.5729166666666668E-2</v>
      </c>
      <c r="M211" s="66">
        <f t="shared" si="36"/>
        <v>35</v>
      </c>
      <c r="N211" s="31">
        <f>IF($D211="m",VLOOKUP(M211,AgeStdHMS!$A:$L,2,FALSE),VLOOKUP(M211,'AgeStdHMS W'!$A:$L,2,FALSE))</f>
        <v>1.0324074074074074E-2</v>
      </c>
      <c r="O211" s="66">
        <f t="shared" si="37"/>
        <v>35</v>
      </c>
      <c r="P211" s="31">
        <f>IF($D211="m",VLOOKUP(O211,AgeStdHMS!$A:$L,7,FALSE),VLOOKUP(O211,'AgeStdHMS W'!$A:$L,7,FALSE))</f>
        <v>2.1215277777777777E-2</v>
      </c>
      <c r="Q211" s="66">
        <f t="shared" si="37"/>
        <v>35</v>
      </c>
      <c r="R211" s="31">
        <f>IF($D211="m",VLOOKUP(Q211,AgeStdHMS!$A:$L,7,FALSE),VLOOKUP(Q211,'AgeStdHMS W'!$A:$L,7,FALSE))</f>
        <v>2.1215277777777777E-2</v>
      </c>
      <c r="S211" s="66">
        <f t="shared" si="37"/>
        <v>35</v>
      </c>
      <c r="T211" s="31">
        <f>IF($D211="m",VLOOKUP(S211,AgeStdHMS!$A:$L,7,FALSE),VLOOKUP(S211,'AgeStdHMS W'!$A:$L,7,FALSE))</f>
        <v>2.1215277777777777E-2</v>
      </c>
      <c r="U211" s="66">
        <f t="shared" si="37"/>
        <v>35</v>
      </c>
      <c r="V211" s="31">
        <f>IF($D211="m",VLOOKUP(U211,AgeStdHMS!$A:$L,7,FALSE),VLOOKUP(U211,'AgeStdHMS W'!$A:$L,7,FALSE))</f>
        <v>2.1215277777777777E-2</v>
      </c>
      <c r="W211" s="66">
        <f t="shared" si="38"/>
        <v>35</v>
      </c>
      <c r="X211" s="31">
        <f>IF($D211="m",VLOOKUP(W211,AgeStdHMS!$A:$L,7,FALSE),VLOOKUP(W211,'AgeStdHMS W'!$A:$L,7,FALSE))</f>
        <v>2.1215277777777777E-2</v>
      </c>
      <c r="Y211" s="66">
        <f t="shared" si="39"/>
        <v>35</v>
      </c>
      <c r="Z211" s="31">
        <f>IF($D211="m",VLOOKUP(Y211,AgeStdHMS!$A:$L,7,FALSE),VLOOKUP(Y211,'AgeStdHMS W'!$A:$L,7,FALSE))</f>
        <v>2.1215277777777777E-2</v>
      </c>
      <c r="AA211" s="66">
        <f t="shared" si="40"/>
        <v>35</v>
      </c>
      <c r="AB211" s="31">
        <f>IF($D211="m",VLOOKUP(AA211,AgeStdHMS!$A:$L,7,FALSE),VLOOKUP(AA211,'AgeStdHMS W'!$A:$L,7,FALSE))</f>
        <v>2.1215277777777777E-2</v>
      </c>
      <c r="AC211" s="66">
        <f t="shared" si="41"/>
        <v>35</v>
      </c>
      <c r="AD211" s="31">
        <f>IF($D211="m",VLOOKUP(AC211,AgeStdHMS!$A:$L,7,FALSE),VLOOKUP(AC211,'AgeStdHMS W'!$A:$L,7,FALSE))</f>
        <v>2.1215277777777777E-2</v>
      </c>
    </row>
    <row r="212" spans="1:30" x14ac:dyDescent="0.2">
      <c r="A212" s="60" t="s">
        <v>347</v>
      </c>
      <c r="B212" s="60" t="s">
        <v>346</v>
      </c>
      <c r="C212" s="60" t="str">
        <f t="shared" si="43"/>
        <v>Jonathan Saul</v>
      </c>
      <c r="D212" s="70" t="s">
        <v>873</v>
      </c>
      <c r="E212" s="63">
        <v>35923</v>
      </c>
      <c r="F212" s="60" t="s">
        <v>345</v>
      </c>
      <c r="G212" s="66">
        <f t="shared" si="33"/>
        <v>17</v>
      </c>
      <c r="H212" s="31">
        <f>IF(D212="m",VLOOKUP(G212,AgeStdHMS!$A:$L,10,FALSE),VLOOKUP(G212,'AgeStdHMS W'!A:L,10,FALSE))</f>
        <v>3.0810185185185184E-2</v>
      </c>
      <c r="I212" s="66">
        <f t="shared" si="42"/>
        <v>17</v>
      </c>
      <c r="J212" s="31">
        <f>IF($D212="m",VLOOKUP(I212,AgeStdHMS!$A:$L,12,FALSE),VLOOKUP(I212,'AgeStdHMS W'!$A:$L,12,FALSE))</f>
        <v>4.08912037037037E-2</v>
      </c>
      <c r="K212" s="66">
        <f t="shared" si="35"/>
        <v>17</v>
      </c>
      <c r="L212" s="31">
        <f>IF($D212="m",VLOOKUP(K212,AgeStdHMS!$A:$L,12,FALSE),VLOOKUP(K212,'AgeStdHMS W'!$A:$L,12,FALSE))</f>
        <v>4.08912037037037E-2</v>
      </c>
      <c r="M212" s="66">
        <f t="shared" si="36"/>
        <v>17</v>
      </c>
      <c r="N212" s="31">
        <f>IF($D212="m",VLOOKUP(M212,AgeStdHMS!$A:$L,2,FALSE),VLOOKUP(M212,'AgeStdHMS W'!$A:$L,2,FALSE))</f>
        <v>9.0972222222222218E-3</v>
      </c>
      <c r="O212" s="66">
        <f t="shared" si="37"/>
        <v>18</v>
      </c>
      <c r="P212" s="31">
        <f>IF($D212="m",VLOOKUP(O212,AgeStdHMS!$A:$L,7,FALSE),VLOOKUP(O212,'AgeStdHMS W'!$A:$L,7,FALSE))</f>
        <v>1.8564814814814815E-2</v>
      </c>
      <c r="Q212" s="66">
        <f t="shared" si="37"/>
        <v>18</v>
      </c>
      <c r="R212" s="31">
        <f>IF($D212="m",VLOOKUP(Q212,AgeStdHMS!$A:$L,7,FALSE),VLOOKUP(Q212,'AgeStdHMS W'!$A:$L,7,FALSE))</f>
        <v>1.8564814814814815E-2</v>
      </c>
      <c r="S212" s="66">
        <f t="shared" si="37"/>
        <v>18</v>
      </c>
      <c r="T212" s="31">
        <f>IF($D212="m",VLOOKUP(S212,AgeStdHMS!$A:$L,7,FALSE),VLOOKUP(S212,'AgeStdHMS W'!$A:$L,7,FALSE))</f>
        <v>1.8564814814814815E-2</v>
      </c>
      <c r="U212" s="66">
        <f t="shared" si="37"/>
        <v>18</v>
      </c>
      <c r="V212" s="31">
        <f>IF($D212="m",VLOOKUP(U212,AgeStdHMS!$A:$L,7,FALSE),VLOOKUP(U212,'AgeStdHMS W'!$A:$L,7,FALSE))</f>
        <v>1.8564814814814815E-2</v>
      </c>
      <c r="W212" s="66">
        <f t="shared" si="38"/>
        <v>18</v>
      </c>
      <c r="X212" s="31">
        <f>IF($D212="m",VLOOKUP(W212,AgeStdHMS!$A:$L,7,FALSE),VLOOKUP(W212,'AgeStdHMS W'!$A:$L,7,FALSE))</f>
        <v>1.8564814814814815E-2</v>
      </c>
      <c r="Y212" s="66">
        <f t="shared" si="39"/>
        <v>18</v>
      </c>
      <c r="Z212" s="31">
        <f>IF($D212="m",VLOOKUP(Y212,AgeStdHMS!$A:$L,7,FALSE),VLOOKUP(Y212,'AgeStdHMS W'!$A:$L,7,FALSE))</f>
        <v>1.8564814814814815E-2</v>
      </c>
      <c r="AA212" s="66">
        <f t="shared" si="40"/>
        <v>18</v>
      </c>
      <c r="AB212" s="31">
        <f>IF($D212="m",VLOOKUP(AA212,AgeStdHMS!$A:$L,7,FALSE),VLOOKUP(AA212,'AgeStdHMS W'!$A:$L,7,FALSE))</f>
        <v>1.8564814814814815E-2</v>
      </c>
      <c r="AC212" s="66">
        <f t="shared" si="41"/>
        <v>18</v>
      </c>
      <c r="AD212" s="31">
        <f>IF($D212="m",VLOOKUP(AC212,AgeStdHMS!$A:$L,7,FALSE),VLOOKUP(AC212,'AgeStdHMS W'!$A:$L,7,FALSE))</f>
        <v>1.8564814814814815E-2</v>
      </c>
    </row>
    <row r="213" spans="1:30" x14ac:dyDescent="0.2">
      <c r="A213" s="60" t="s">
        <v>251</v>
      </c>
      <c r="B213" s="60" t="s">
        <v>344</v>
      </c>
      <c r="C213" s="60" t="str">
        <f t="shared" si="43"/>
        <v>Peter Sawko</v>
      </c>
      <c r="D213" s="70" t="s">
        <v>873</v>
      </c>
      <c r="E213" s="63">
        <v>26416</v>
      </c>
      <c r="F213" s="60" t="s">
        <v>343</v>
      </c>
      <c r="G213" s="66">
        <f t="shared" si="33"/>
        <v>43</v>
      </c>
      <c r="H213" s="31">
        <f>IF(D213="m",VLOOKUP(G213,AgeStdHMS!$A:$L,10,FALSE),VLOOKUP(G213,'AgeStdHMS W'!A:L,10,FALSE))</f>
        <v>3.2256944444444442E-2</v>
      </c>
      <c r="I213" s="66">
        <f t="shared" si="42"/>
        <v>43</v>
      </c>
      <c r="J213" s="31">
        <f>IF($D213="m",VLOOKUP(I213,AgeStdHMS!$A:$L,12,FALSE),VLOOKUP(I213,'AgeStdHMS W'!$A:$L,12,FALSE))</f>
        <v>4.2650462962962966E-2</v>
      </c>
      <c r="K213" s="66">
        <f t="shared" si="35"/>
        <v>43</v>
      </c>
      <c r="L213" s="31">
        <f>IF($D213="m",VLOOKUP(K213,AgeStdHMS!$A:$L,12,FALSE),VLOOKUP(K213,'AgeStdHMS W'!$A:$L,12,FALSE))</f>
        <v>4.2650462962962966E-2</v>
      </c>
      <c r="M213" s="66">
        <f t="shared" si="36"/>
        <v>43</v>
      </c>
      <c r="N213" s="31">
        <f>IF($D213="m",VLOOKUP(M213,AgeStdHMS!$A:$L,2,FALSE),VLOOKUP(M213,'AgeStdHMS W'!$A:$L,2,FALSE))</f>
        <v>9.7222222222222224E-3</v>
      </c>
      <c r="O213" s="66">
        <f t="shared" si="37"/>
        <v>44</v>
      </c>
      <c r="P213" s="31">
        <f>IF($D213="m",VLOOKUP(O213,AgeStdHMS!$A:$L,7,FALSE),VLOOKUP(O213,'AgeStdHMS W'!$A:$L,7,FALSE))</f>
        <v>1.9861111111111111E-2</v>
      </c>
      <c r="Q213" s="66">
        <f t="shared" si="37"/>
        <v>44</v>
      </c>
      <c r="R213" s="31">
        <f>IF($D213="m",VLOOKUP(Q213,AgeStdHMS!$A:$L,7,FALSE),VLOOKUP(Q213,'AgeStdHMS W'!$A:$L,7,FALSE))</f>
        <v>1.9861111111111111E-2</v>
      </c>
      <c r="S213" s="66">
        <f t="shared" si="37"/>
        <v>44</v>
      </c>
      <c r="T213" s="31">
        <f>IF($D213="m",VLOOKUP(S213,AgeStdHMS!$A:$L,7,FALSE),VLOOKUP(S213,'AgeStdHMS W'!$A:$L,7,FALSE))</f>
        <v>1.9861111111111111E-2</v>
      </c>
      <c r="U213" s="66">
        <f t="shared" si="37"/>
        <v>44</v>
      </c>
      <c r="V213" s="31">
        <f>IF($D213="m",VLOOKUP(U213,AgeStdHMS!$A:$L,7,FALSE),VLOOKUP(U213,'AgeStdHMS W'!$A:$L,7,FALSE))</f>
        <v>1.9861111111111111E-2</v>
      </c>
      <c r="W213" s="66">
        <f t="shared" si="38"/>
        <v>44</v>
      </c>
      <c r="X213" s="31">
        <f>IF($D213="m",VLOOKUP(W213,AgeStdHMS!$A:$L,7,FALSE),VLOOKUP(W213,'AgeStdHMS W'!$A:$L,7,FALSE))</f>
        <v>1.9861111111111111E-2</v>
      </c>
      <c r="Y213" s="66">
        <f t="shared" si="39"/>
        <v>44</v>
      </c>
      <c r="Z213" s="31">
        <f>IF($D213="m",VLOOKUP(Y213,AgeStdHMS!$A:$L,7,FALSE),VLOOKUP(Y213,'AgeStdHMS W'!$A:$L,7,FALSE))</f>
        <v>1.9861111111111111E-2</v>
      </c>
      <c r="AA213" s="66">
        <f t="shared" si="40"/>
        <v>44</v>
      </c>
      <c r="AB213" s="31">
        <f>IF($D213="m",VLOOKUP(AA213,AgeStdHMS!$A:$L,7,FALSE),VLOOKUP(AA213,'AgeStdHMS W'!$A:$L,7,FALSE))</f>
        <v>1.9861111111111111E-2</v>
      </c>
      <c r="AC213" s="66">
        <f t="shared" si="41"/>
        <v>44</v>
      </c>
      <c r="AD213" s="31">
        <f>IF($D213="m",VLOOKUP(AC213,AgeStdHMS!$A:$L,7,FALSE),VLOOKUP(AC213,'AgeStdHMS W'!$A:$L,7,FALSE))</f>
        <v>1.9861111111111111E-2</v>
      </c>
    </row>
    <row r="214" spans="1:30" x14ac:dyDescent="0.2">
      <c r="A214" s="60" t="s">
        <v>342</v>
      </c>
      <c r="B214" s="60" t="s">
        <v>341</v>
      </c>
      <c r="C214" s="60" t="str">
        <f t="shared" si="43"/>
        <v>Lesley Sayliss</v>
      </c>
      <c r="D214" s="70" t="s">
        <v>874</v>
      </c>
      <c r="E214" s="63">
        <v>23411</v>
      </c>
      <c r="F214" s="60" t="s">
        <v>340</v>
      </c>
      <c r="G214" s="66">
        <f t="shared" si="33"/>
        <v>51</v>
      </c>
      <c r="H214" s="31">
        <f>IF(D214="m",VLOOKUP(G214,AgeStdHMS!$A:$L,10,FALSE),VLOOKUP(G214,'AgeStdHMS W'!A:L,10,FALSE))</f>
        <v>3.9444444444444442E-2</v>
      </c>
      <c r="I214" s="66">
        <f t="shared" si="42"/>
        <v>52</v>
      </c>
      <c r="J214" s="31">
        <f>IF($D214="m",VLOOKUP(I214,AgeStdHMS!$A:$L,12,FALSE),VLOOKUP(I214,'AgeStdHMS W'!$A:$L,12,FALSE))</f>
        <v>5.275462962962963E-2</v>
      </c>
      <c r="K214" s="66">
        <f t="shared" si="35"/>
        <v>52</v>
      </c>
      <c r="L214" s="31">
        <f>IF($D214="m",VLOOKUP(K214,AgeStdHMS!$A:$L,12,FALSE),VLOOKUP(K214,'AgeStdHMS W'!$A:$L,12,FALSE))</f>
        <v>5.275462962962963E-2</v>
      </c>
      <c r="M214" s="66">
        <f t="shared" si="36"/>
        <v>52</v>
      </c>
      <c r="N214" s="31">
        <f>IF($D214="m",VLOOKUP(M214,AgeStdHMS!$A:$L,2,FALSE),VLOOKUP(M214,'AgeStdHMS W'!$A:$L,2,FALSE))</f>
        <v>1.1724537037037037E-2</v>
      </c>
      <c r="O214" s="66">
        <f t="shared" si="37"/>
        <v>52</v>
      </c>
      <c r="P214" s="31">
        <f>IF($D214="m",VLOOKUP(O214,AgeStdHMS!$A:$L,7,FALSE),VLOOKUP(O214,'AgeStdHMS W'!$A:$L,7,FALSE))</f>
        <v>2.4375000000000001E-2</v>
      </c>
      <c r="Q214" s="66">
        <f t="shared" si="37"/>
        <v>52</v>
      </c>
      <c r="R214" s="31">
        <f>IF($D214="m",VLOOKUP(Q214,AgeStdHMS!$A:$L,7,FALSE),VLOOKUP(Q214,'AgeStdHMS W'!$A:$L,7,FALSE))</f>
        <v>2.4375000000000001E-2</v>
      </c>
      <c r="S214" s="66">
        <f t="shared" si="37"/>
        <v>52</v>
      </c>
      <c r="T214" s="31">
        <f>IF($D214="m",VLOOKUP(S214,AgeStdHMS!$A:$L,7,FALSE),VLOOKUP(S214,'AgeStdHMS W'!$A:$L,7,FALSE))</f>
        <v>2.4375000000000001E-2</v>
      </c>
      <c r="U214" s="66">
        <f t="shared" si="37"/>
        <v>52</v>
      </c>
      <c r="V214" s="31">
        <f>IF($D214="m",VLOOKUP(U214,AgeStdHMS!$A:$L,7,FALSE),VLOOKUP(U214,'AgeStdHMS W'!$A:$L,7,FALSE))</f>
        <v>2.4375000000000001E-2</v>
      </c>
      <c r="W214" s="66">
        <f t="shared" si="38"/>
        <v>52</v>
      </c>
      <c r="X214" s="31">
        <f>IF($D214="m",VLOOKUP(W214,AgeStdHMS!$A:$L,7,FALSE),VLOOKUP(W214,'AgeStdHMS W'!$A:$L,7,FALSE))</f>
        <v>2.4375000000000001E-2</v>
      </c>
      <c r="Y214" s="66">
        <f t="shared" si="39"/>
        <v>52</v>
      </c>
      <c r="Z214" s="31">
        <f>IF($D214="m",VLOOKUP(Y214,AgeStdHMS!$A:$L,7,FALSE),VLOOKUP(Y214,'AgeStdHMS W'!$A:$L,7,FALSE))</f>
        <v>2.4375000000000001E-2</v>
      </c>
      <c r="AA214" s="66">
        <f t="shared" si="40"/>
        <v>52</v>
      </c>
      <c r="AB214" s="31">
        <f>IF($D214="m",VLOOKUP(AA214,AgeStdHMS!$A:$L,7,FALSE),VLOOKUP(AA214,'AgeStdHMS W'!$A:$L,7,FALSE))</f>
        <v>2.4375000000000001E-2</v>
      </c>
      <c r="AC214" s="66">
        <f t="shared" si="41"/>
        <v>52</v>
      </c>
      <c r="AD214" s="31">
        <f>IF($D214="m",VLOOKUP(AC214,AgeStdHMS!$A:$L,7,FALSE),VLOOKUP(AC214,'AgeStdHMS W'!$A:$L,7,FALSE))</f>
        <v>2.4375000000000001E-2</v>
      </c>
    </row>
    <row r="215" spans="1:30" x14ac:dyDescent="0.2">
      <c r="A215" s="60" t="s">
        <v>339</v>
      </c>
      <c r="B215" s="60" t="s">
        <v>338</v>
      </c>
      <c r="C215" s="60" t="str">
        <f t="shared" si="43"/>
        <v>Andrea Schlotz</v>
      </c>
      <c r="D215" s="70" t="s">
        <v>874</v>
      </c>
      <c r="E215" s="63">
        <v>29635</v>
      </c>
      <c r="F215" s="60" t="s">
        <v>337</v>
      </c>
      <c r="G215" s="66">
        <f t="shared" si="33"/>
        <v>34</v>
      </c>
      <c r="H215" s="31">
        <f>IF(D215="m",VLOOKUP(G215,AgeStdHMS!$A:$L,10,FALSE),VLOOKUP(G215,'AgeStdHMS W'!A:L,10,FALSE))</f>
        <v>3.4513888888888886E-2</v>
      </c>
      <c r="I215" s="66">
        <f t="shared" si="42"/>
        <v>34</v>
      </c>
      <c r="J215" s="31">
        <f>IF($D215="m",VLOOKUP(I215,AgeStdHMS!$A:$L,12,FALSE),VLOOKUP(I215,'AgeStdHMS W'!$A:$L,12,FALSE))</f>
        <v>4.5590277777777778E-2</v>
      </c>
      <c r="K215" s="66">
        <f t="shared" si="35"/>
        <v>35</v>
      </c>
      <c r="L215" s="31">
        <f>IF($D215="m",VLOOKUP(K215,AgeStdHMS!$A:$L,12,FALSE),VLOOKUP(K215,'AgeStdHMS W'!$A:$L,12,FALSE))</f>
        <v>4.5729166666666668E-2</v>
      </c>
      <c r="M215" s="66">
        <f t="shared" si="36"/>
        <v>35</v>
      </c>
      <c r="N215" s="31">
        <f>IF($D215="m",VLOOKUP(M215,AgeStdHMS!$A:$L,2,FALSE),VLOOKUP(M215,'AgeStdHMS W'!$A:$L,2,FALSE))</f>
        <v>1.0324074074074074E-2</v>
      </c>
      <c r="O215" s="66">
        <f t="shared" si="37"/>
        <v>35</v>
      </c>
      <c r="P215" s="31">
        <f>IF($D215="m",VLOOKUP(O215,AgeStdHMS!$A:$L,7,FALSE),VLOOKUP(O215,'AgeStdHMS W'!$A:$L,7,FALSE))</f>
        <v>2.1215277777777777E-2</v>
      </c>
      <c r="Q215" s="66">
        <f t="shared" si="37"/>
        <v>35</v>
      </c>
      <c r="R215" s="31">
        <f>IF($D215="m",VLOOKUP(Q215,AgeStdHMS!$A:$L,7,FALSE),VLOOKUP(Q215,'AgeStdHMS W'!$A:$L,7,FALSE))</f>
        <v>2.1215277777777777E-2</v>
      </c>
      <c r="S215" s="66">
        <f t="shared" si="37"/>
        <v>35</v>
      </c>
      <c r="T215" s="31">
        <f>IF($D215="m",VLOOKUP(S215,AgeStdHMS!$A:$L,7,FALSE),VLOOKUP(S215,'AgeStdHMS W'!$A:$L,7,FALSE))</f>
        <v>2.1215277777777777E-2</v>
      </c>
      <c r="U215" s="66">
        <f t="shared" si="37"/>
        <v>35</v>
      </c>
      <c r="V215" s="31">
        <f>IF($D215="m",VLOOKUP(U215,AgeStdHMS!$A:$L,7,FALSE),VLOOKUP(U215,'AgeStdHMS W'!$A:$L,7,FALSE))</f>
        <v>2.1215277777777777E-2</v>
      </c>
      <c r="W215" s="66">
        <f t="shared" si="38"/>
        <v>35</v>
      </c>
      <c r="X215" s="31">
        <f>IF($D215="m",VLOOKUP(W215,AgeStdHMS!$A:$L,7,FALSE),VLOOKUP(W215,'AgeStdHMS W'!$A:$L,7,FALSE))</f>
        <v>2.1215277777777777E-2</v>
      </c>
      <c r="Y215" s="66">
        <f t="shared" si="39"/>
        <v>35</v>
      </c>
      <c r="Z215" s="31">
        <f>IF($D215="m",VLOOKUP(Y215,AgeStdHMS!$A:$L,7,FALSE),VLOOKUP(Y215,'AgeStdHMS W'!$A:$L,7,FALSE))</f>
        <v>2.1215277777777777E-2</v>
      </c>
      <c r="AA215" s="66">
        <f t="shared" si="40"/>
        <v>35</v>
      </c>
      <c r="AB215" s="31">
        <f>IF($D215="m",VLOOKUP(AA215,AgeStdHMS!$A:$L,7,FALSE),VLOOKUP(AA215,'AgeStdHMS W'!$A:$L,7,FALSE))</f>
        <v>2.1215277777777777E-2</v>
      </c>
      <c r="AC215" s="66">
        <f t="shared" si="41"/>
        <v>35</v>
      </c>
      <c r="AD215" s="31">
        <f>IF($D215="m",VLOOKUP(AC215,AgeStdHMS!$A:$L,7,FALSE),VLOOKUP(AC215,'AgeStdHMS W'!$A:$L,7,FALSE))</f>
        <v>2.1215277777777777E-2</v>
      </c>
    </row>
    <row r="216" spans="1:30" x14ac:dyDescent="0.2">
      <c r="A216" s="60" t="s">
        <v>280</v>
      </c>
      <c r="B216" s="60" t="s">
        <v>335</v>
      </c>
      <c r="C216" s="60" t="str">
        <f t="shared" si="43"/>
        <v>John Scrivens</v>
      </c>
      <c r="D216" s="70" t="s">
        <v>873</v>
      </c>
      <c r="E216" s="63">
        <v>36526</v>
      </c>
      <c r="G216" s="66">
        <f t="shared" si="33"/>
        <v>16</v>
      </c>
      <c r="H216" s="31">
        <f>IF(D216="m",VLOOKUP(G216,AgeStdHMS!$A:$L,10,FALSE),VLOOKUP(G216,'AgeStdHMS W'!A:L,10,FALSE))</f>
        <v>3.1192129629629629E-2</v>
      </c>
      <c r="I216" s="66">
        <f t="shared" si="42"/>
        <v>16</v>
      </c>
      <c r="J216" s="31">
        <f>IF($D216="m",VLOOKUP(I216,AgeStdHMS!$A:$L,12,FALSE),VLOOKUP(I216,'AgeStdHMS W'!$A:$L,12,FALSE))</f>
        <v>4.1388888888888892E-2</v>
      </c>
      <c r="K216" s="66">
        <f t="shared" si="35"/>
        <v>16</v>
      </c>
      <c r="L216" s="31">
        <f>IF($D216="m",VLOOKUP(K216,AgeStdHMS!$A:$L,12,FALSE),VLOOKUP(K216,'AgeStdHMS W'!$A:$L,12,FALSE))</f>
        <v>4.1388888888888892E-2</v>
      </c>
      <c r="M216" s="66">
        <f t="shared" si="36"/>
        <v>16</v>
      </c>
      <c r="N216" s="31">
        <f>IF($D216="m",VLOOKUP(M216,AgeStdHMS!$A:$L,2,FALSE),VLOOKUP(M216,'AgeStdHMS W'!$A:$L,2,FALSE))</f>
        <v>9.2013888888888892E-3</v>
      </c>
      <c r="O216" s="66">
        <f t="shared" si="37"/>
        <v>16</v>
      </c>
      <c r="P216" s="31">
        <f>IF($D216="m",VLOOKUP(O216,AgeStdHMS!$A:$L,7,FALSE),VLOOKUP(O216,'AgeStdHMS W'!$A:$L,7,FALSE))</f>
        <v>1.8935185185185187E-2</v>
      </c>
      <c r="Q216" s="66">
        <f t="shared" si="37"/>
        <v>16</v>
      </c>
      <c r="R216" s="31">
        <f>IF($D216="m",VLOOKUP(Q216,AgeStdHMS!$A:$L,7,FALSE),VLOOKUP(Q216,'AgeStdHMS W'!$A:$L,7,FALSE))</f>
        <v>1.8935185185185187E-2</v>
      </c>
      <c r="S216" s="66">
        <f t="shared" si="37"/>
        <v>16</v>
      </c>
      <c r="T216" s="31">
        <f>IF($D216="m",VLOOKUP(S216,AgeStdHMS!$A:$L,7,FALSE),VLOOKUP(S216,'AgeStdHMS W'!$A:$L,7,FALSE))</f>
        <v>1.8935185185185187E-2</v>
      </c>
      <c r="U216" s="66">
        <f t="shared" si="37"/>
        <v>16</v>
      </c>
      <c r="V216" s="31">
        <f>IF($D216="m",VLOOKUP(U216,AgeStdHMS!$A:$L,7,FALSE),VLOOKUP(U216,'AgeStdHMS W'!$A:$L,7,FALSE))</f>
        <v>1.8935185185185187E-2</v>
      </c>
      <c r="W216" s="66">
        <f t="shared" si="38"/>
        <v>16</v>
      </c>
      <c r="X216" s="31">
        <f>IF($D216="m",VLOOKUP(W216,AgeStdHMS!$A:$L,7,FALSE),VLOOKUP(W216,'AgeStdHMS W'!$A:$L,7,FALSE))</f>
        <v>1.8935185185185187E-2</v>
      </c>
      <c r="Y216" s="66">
        <f t="shared" si="39"/>
        <v>16</v>
      </c>
      <c r="Z216" s="31">
        <f>IF($D216="m",VLOOKUP(Y216,AgeStdHMS!$A:$L,7,FALSE),VLOOKUP(Y216,'AgeStdHMS W'!$A:$L,7,FALSE))</f>
        <v>1.8935185185185187E-2</v>
      </c>
      <c r="AA216" s="66">
        <f t="shared" si="40"/>
        <v>16</v>
      </c>
      <c r="AB216" s="31">
        <f>IF($D216="m",VLOOKUP(AA216,AgeStdHMS!$A:$L,7,FALSE),VLOOKUP(AA216,'AgeStdHMS W'!$A:$L,7,FALSE))</f>
        <v>1.8935185185185187E-2</v>
      </c>
      <c r="AC216" s="66">
        <f t="shared" si="41"/>
        <v>16</v>
      </c>
      <c r="AD216" s="31">
        <f>IF($D216="m",VLOOKUP(AC216,AgeStdHMS!$A:$L,7,FALSE),VLOOKUP(AC216,'AgeStdHMS W'!$A:$L,7,FALSE))</f>
        <v>1.8935185185185187E-2</v>
      </c>
    </row>
    <row r="217" spans="1:30" x14ac:dyDescent="0.2">
      <c r="A217" s="60" t="s">
        <v>336</v>
      </c>
      <c r="B217" s="60" t="s">
        <v>335</v>
      </c>
      <c r="C217" s="60" t="str">
        <f t="shared" si="43"/>
        <v>Gill Scrivens</v>
      </c>
      <c r="D217" s="70" t="s">
        <v>874</v>
      </c>
      <c r="E217" s="63">
        <v>36526</v>
      </c>
      <c r="G217" s="66">
        <f t="shared" si="33"/>
        <v>16</v>
      </c>
      <c r="H217" s="31">
        <f>IF(D217="m",VLOOKUP(G217,AgeStdHMS!$A:$L,10,FALSE),VLOOKUP(G217,'AgeStdHMS W'!A:L,10,FALSE))</f>
        <v>3.5277777777777776E-2</v>
      </c>
      <c r="I217" s="66">
        <f t="shared" si="42"/>
        <v>16</v>
      </c>
      <c r="J217" s="31">
        <f>IF($D217="m",VLOOKUP(I217,AgeStdHMS!$A:$L,12,FALSE),VLOOKUP(I217,'AgeStdHMS W'!$A:$L,12,FALSE))</f>
        <v>4.8506944444444443E-2</v>
      </c>
      <c r="K217" s="66">
        <f t="shared" si="35"/>
        <v>16</v>
      </c>
      <c r="L217" s="31">
        <f>IF($D217="m",VLOOKUP(K217,AgeStdHMS!$A:$L,12,FALSE),VLOOKUP(K217,'AgeStdHMS W'!$A:$L,12,FALSE))</f>
        <v>4.8506944444444443E-2</v>
      </c>
      <c r="M217" s="66">
        <f t="shared" si="36"/>
        <v>16</v>
      </c>
      <c r="N217" s="31">
        <f>IF($D217="m",VLOOKUP(M217,AgeStdHMS!$A:$L,2,FALSE),VLOOKUP(M217,'AgeStdHMS W'!$A:$L,2,FALSE))</f>
        <v>1.0590277777777778E-2</v>
      </c>
      <c r="O217" s="66">
        <f t="shared" si="37"/>
        <v>16</v>
      </c>
      <c r="P217" s="31">
        <f>IF($D217="m",VLOOKUP(O217,AgeStdHMS!$A:$L,7,FALSE),VLOOKUP(O217,'AgeStdHMS W'!$A:$L,7,FALSE))</f>
        <v>2.1944444444444444E-2</v>
      </c>
      <c r="Q217" s="66">
        <f t="shared" si="37"/>
        <v>16</v>
      </c>
      <c r="R217" s="31">
        <f>IF($D217="m",VLOOKUP(Q217,AgeStdHMS!$A:$L,7,FALSE),VLOOKUP(Q217,'AgeStdHMS W'!$A:$L,7,FALSE))</f>
        <v>2.1944444444444444E-2</v>
      </c>
      <c r="S217" s="66">
        <f t="shared" si="37"/>
        <v>16</v>
      </c>
      <c r="T217" s="31">
        <f>IF($D217="m",VLOOKUP(S217,AgeStdHMS!$A:$L,7,FALSE),VLOOKUP(S217,'AgeStdHMS W'!$A:$L,7,FALSE))</f>
        <v>2.1944444444444444E-2</v>
      </c>
      <c r="U217" s="66">
        <f t="shared" si="37"/>
        <v>16</v>
      </c>
      <c r="V217" s="31">
        <f>IF($D217="m",VLOOKUP(U217,AgeStdHMS!$A:$L,7,FALSE),VLOOKUP(U217,'AgeStdHMS W'!$A:$L,7,FALSE))</f>
        <v>2.1944444444444444E-2</v>
      </c>
      <c r="W217" s="66">
        <f t="shared" si="38"/>
        <v>16</v>
      </c>
      <c r="X217" s="31">
        <f>IF($D217="m",VLOOKUP(W217,AgeStdHMS!$A:$L,7,FALSE),VLOOKUP(W217,'AgeStdHMS W'!$A:$L,7,FALSE))</f>
        <v>2.1944444444444444E-2</v>
      </c>
      <c r="Y217" s="66">
        <f t="shared" si="39"/>
        <v>16</v>
      </c>
      <c r="Z217" s="31">
        <f>IF($D217="m",VLOOKUP(Y217,AgeStdHMS!$A:$L,7,FALSE),VLOOKUP(Y217,'AgeStdHMS W'!$A:$L,7,FALSE))</f>
        <v>2.1944444444444444E-2</v>
      </c>
      <c r="AA217" s="66">
        <f t="shared" si="40"/>
        <v>16</v>
      </c>
      <c r="AB217" s="31">
        <f>IF($D217="m",VLOOKUP(AA217,AgeStdHMS!$A:$L,7,FALSE),VLOOKUP(AA217,'AgeStdHMS W'!$A:$L,7,FALSE))</f>
        <v>2.1944444444444444E-2</v>
      </c>
      <c r="AC217" s="66">
        <f t="shared" si="41"/>
        <v>16</v>
      </c>
      <c r="AD217" s="31">
        <f>IF($D217="m",VLOOKUP(AC217,AgeStdHMS!$A:$L,7,FALSE),VLOOKUP(AC217,'AgeStdHMS W'!$A:$L,7,FALSE))</f>
        <v>2.1944444444444444E-2</v>
      </c>
    </row>
    <row r="218" spans="1:30" x14ac:dyDescent="0.2">
      <c r="A218" s="60" t="s">
        <v>334</v>
      </c>
      <c r="B218" s="60" t="s">
        <v>331</v>
      </c>
      <c r="C218" s="60" t="str">
        <f t="shared" si="43"/>
        <v>David Selwood</v>
      </c>
      <c r="D218" s="70" t="s">
        <v>873</v>
      </c>
      <c r="E218" s="63">
        <v>20804</v>
      </c>
      <c r="F218" s="60" t="s">
        <v>333</v>
      </c>
      <c r="G218" s="66">
        <f t="shared" si="33"/>
        <v>59</v>
      </c>
      <c r="H218" s="31">
        <f>IF(D218="m",VLOOKUP(G218,AgeStdHMS!$A:$L,10,FALSE),VLOOKUP(G218,'AgeStdHMS W'!A:L,10,FALSE))</f>
        <v>3.7060185185185182E-2</v>
      </c>
      <c r="I218" s="66">
        <f t="shared" si="42"/>
        <v>59</v>
      </c>
      <c r="J218" s="31">
        <f>IF($D218="m",VLOOKUP(I218,AgeStdHMS!$A:$L,12,FALSE),VLOOKUP(I218,'AgeStdHMS W'!$A:$L,12,FALSE))</f>
        <v>4.9074074074074076E-2</v>
      </c>
      <c r="K218" s="66">
        <f t="shared" si="35"/>
        <v>59</v>
      </c>
      <c r="L218" s="31">
        <f>IF($D218="m",VLOOKUP(K218,AgeStdHMS!$A:$L,12,FALSE),VLOOKUP(K218,'AgeStdHMS W'!$A:$L,12,FALSE))</f>
        <v>4.9074074074074076E-2</v>
      </c>
      <c r="M218" s="66">
        <f t="shared" si="36"/>
        <v>59</v>
      </c>
      <c r="N218" s="31">
        <f>IF($D218="m",VLOOKUP(M218,AgeStdHMS!$A:$L,2,FALSE),VLOOKUP(M218,'AgeStdHMS W'!$A:$L,2,FALSE))</f>
        <v>1.0995370370370371E-2</v>
      </c>
      <c r="O218" s="66">
        <f t="shared" si="37"/>
        <v>59</v>
      </c>
      <c r="P218" s="31">
        <f>IF($D218="m",VLOOKUP(O218,AgeStdHMS!$A:$L,7,FALSE),VLOOKUP(O218,'AgeStdHMS W'!$A:$L,7,FALSE))</f>
        <v>2.2569444444444444E-2</v>
      </c>
      <c r="Q218" s="66">
        <f t="shared" si="37"/>
        <v>59</v>
      </c>
      <c r="R218" s="31">
        <f>IF($D218="m",VLOOKUP(Q218,AgeStdHMS!$A:$L,7,FALSE),VLOOKUP(Q218,'AgeStdHMS W'!$A:$L,7,FALSE))</f>
        <v>2.2569444444444444E-2</v>
      </c>
      <c r="S218" s="66">
        <f t="shared" si="37"/>
        <v>59</v>
      </c>
      <c r="T218" s="31">
        <f>IF($D218="m",VLOOKUP(S218,AgeStdHMS!$A:$L,7,FALSE),VLOOKUP(S218,'AgeStdHMS W'!$A:$L,7,FALSE))</f>
        <v>2.2569444444444444E-2</v>
      </c>
      <c r="U218" s="66">
        <f t="shared" si="37"/>
        <v>59</v>
      </c>
      <c r="V218" s="31">
        <f>IF($D218="m",VLOOKUP(U218,AgeStdHMS!$A:$L,7,FALSE),VLOOKUP(U218,'AgeStdHMS W'!$A:$L,7,FALSE))</f>
        <v>2.2569444444444444E-2</v>
      </c>
      <c r="W218" s="66">
        <f t="shared" si="38"/>
        <v>59</v>
      </c>
      <c r="X218" s="31">
        <f>IF($D218="m",VLOOKUP(W218,AgeStdHMS!$A:$L,7,FALSE),VLOOKUP(W218,'AgeStdHMS W'!$A:$L,7,FALSE))</f>
        <v>2.2569444444444444E-2</v>
      </c>
      <c r="Y218" s="66">
        <f t="shared" si="39"/>
        <v>59</v>
      </c>
      <c r="Z218" s="31">
        <f>IF($D218="m",VLOOKUP(Y218,AgeStdHMS!$A:$L,7,FALSE),VLOOKUP(Y218,'AgeStdHMS W'!$A:$L,7,FALSE))</f>
        <v>2.2569444444444444E-2</v>
      </c>
      <c r="AA218" s="66">
        <f t="shared" si="40"/>
        <v>59</v>
      </c>
      <c r="AB218" s="31">
        <f>IF($D218="m",VLOOKUP(AA218,AgeStdHMS!$A:$L,7,FALSE),VLOOKUP(AA218,'AgeStdHMS W'!$A:$L,7,FALSE))</f>
        <v>2.2569444444444444E-2</v>
      </c>
      <c r="AC218" s="66">
        <f t="shared" si="41"/>
        <v>59</v>
      </c>
      <c r="AD218" s="31">
        <f>IF($D218="m",VLOOKUP(AC218,AgeStdHMS!$A:$L,7,FALSE),VLOOKUP(AC218,'AgeStdHMS W'!$A:$L,7,FALSE))</f>
        <v>2.2569444444444444E-2</v>
      </c>
    </row>
    <row r="219" spans="1:30" x14ac:dyDescent="0.2">
      <c r="A219" s="60" t="s">
        <v>332</v>
      </c>
      <c r="B219" s="60" t="s">
        <v>331</v>
      </c>
      <c r="C219" s="60" t="str">
        <f t="shared" si="43"/>
        <v>Catrin Selwood</v>
      </c>
      <c r="D219" s="70" t="s">
        <v>874</v>
      </c>
      <c r="E219" s="63">
        <v>35820</v>
      </c>
      <c r="F219" s="60" t="s">
        <v>330</v>
      </c>
      <c r="G219" s="66">
        <f t="shared" si="33"/>
        <v>17</v>
      </c>
      <c r="H219" s="31">
        <f>IF(D219="m",VLOOKUP(G219,AgeStdHMS!$A:$L,10,FALSE),VLOOKUP(G219,'AgeStdHMS W'!A:L,10,FALSE))</f>
        <v>3.4594907407407408E-2</v>
      </c>
      <c r="I219" s="66">
        <f t="shared" si="42"/>
        <v>18</v>
      </c>
      <c r="J219" s="31">
        <f>IF($D219="m",VLOOKUP(I219,AgeStdHMS!$A:$L,12,FALSE),VLOOKUP(I219,'AgeStdHMS W'!$A:$L,12,FALSE))</f>
        <v>4.670138888888889E-2</v>
      </c>
      <c r="K219" s="66">
        <f t="shared" si="35"/>
        <v>18</v>
      </c>
      <c r="L219" s="31">
        <f>IF($D219="m",VLOOKUP(K219,AgeStdHMS!$A:$L,12,FALSE),VLOOKUP(K219,'AgeStdHMS W'!$A:$L,12,FALSE))</f>
        <v>4.670138888888889E-2</v>
      </c>
      <c r="M219" s="66">
        <f t="shared" si="36"/>
        <v>18</v>
      </c>
      <c r="N219" s="31">
        <f>IF($D219="m",VLOOKUP(M219,AgeStdHMS!$A:$L,2,FALSE),VLOOKUP(M219,'AgeStdHMS W'!$A:$L,2,FALSE))</f>
        <v>1.0300925925925925E-2</v>
      </c>
      <c r="O219" s="66">
        <f t="shared" si="37"/>
        <v>18</v>
      </c>
      <c r="P219" s="31">
        <f>IF($D219="m",VLOOKUP(O219,AgeStdHMS!$A:$L,7,FALSE),VLOOKUP(O219,'AgeStdHMS W'!$A:$L,7,FALSE))</f>
        <v>2.1296296296296296E-2</v>
      </c>
      <c r="Q219" s="66">
        <f t="shared" si="37"/>
        <v>18</v>
      </c>
      <c r="R219" s="31">
        <f>IF($D219="m",VLOOKUP(Q219,AgeStdHMS!$A:$L,7,FALSE),VLOOKUP(Q219,'AgeStdHMS W'!$A:$L,7,FALSE))</f>
        <v>2.1296296296296296E-2</v>
      </c>
      <c r="S219" s="66">
        <f t="shared" si="37"/>
        <v>18</v>
      </c>
      <c r="T219" s="31">
        <f>IF($D219="m",VLOOKUP(S219,AgeStdHMS!$A:$L,7,FALSE),VLOOKUP(S219,'AgeStdHMS W'!$A:$L,7,FALSE))</f>
        <v>2.1296296296296296E-2</v>
      </c>
      <c r="U219" s="66">
        <f t="shared" si="37"/>
        <v>18</v>
      </c>
      <c r="V219" s="31">
        <f>IF($D219="m",VLOOKUP(U219,AgeStdHMS!$A:$L,7,FALSE),VLOOKUP(U219,'AgeStdHMS W'!$A:$L,7,FALSE))</f>
        <v>2.1296296296296296E-2</v>
      </c>
      <c r="W219" s="66">
        <f t="shared" si="38"/>
        <v>18</v>
      </c>
      <c r="X219" s="31">
        <f>IF($D219="m",VLOOKUP(W219,AgeStdHMS!$A:$L,7,FALSE),VLOOKUP(W219,'AgeStdHMS W'!$A:$L,7,FALSE))</f>
        <v>2.1296296296296296E-2</v>
      </c>
      <c r="Y219" s="66">
        <f t="shared" si="39"/>
        <v>18</v>
      </c>
      <c r="Z219" s="31">
        <f>IF($D219="m",VLOOKUP(Y219,AgeStdHMS!$A:$L,7,FALSE),VLOOKUP(Y219,'AgeStdHMS W'!$A:$L,7,FALSE))</f>
        <v>2.1296296296296296E-2</v>
      </c>
      <c r="AA219" s="66">
        <f t="shared" si="40"/>
        <v>18</v>
      </c>
      <c r="AB219" s="31">
        <f>IF($D219="m",VLOOKUP(AA219,AgeStdHMS!$A:$L,7,FALSE),VLOOKUP(AA219,'AgeStdHMS W'!$A:$L,7,FALSE))</f>
        <v>2.1296296296296296E-2</v>
      </c>
      <c r="AC219" s="66">
        <f t="shared" si="41"/>
        <v>18</v>
      </c>
      <c r="AD219" s="31">
        <f>IF($D219="m",VLOOKUP(AC219,AgeStdHMS!$A:$L,7,FALSE),VLOOKUP(AC219,'AgeStdHMS W'!$A:$L,7,FALSE))</f>
        <v>2.1296296296296296E-2</v>
      </c>
    </row>
    <row r="220" spans="1:30" x14ac:dyDescent="0.2">
      <c r="A220" s="60" t="s">
        <v>329</v>
      </c>
      <c r="B220" s="60" t="s">
        <v>327</v>
      </c>
      <c r="C220" s="60" t="str">
        <f t="shared" si="43"/>
        <v>Veronica Shadbolt</v>
      </c>
      <c r="D220" s="70" t="s">
        <v>874</v>
      </c>
      <c r="E220" s="63">
        <v>22084</v>
      </c>
      <c r="F220" s="60" t="s">
        <v>328</v>
      </c>
      <c r="G220" s="66">
        <f t="shared" ref="G220:G263" si="44">INT((G$1-E220)/365.25)</f>
        <v>55</v>
      </c>
      <c r="H220" s="31">
        <f>IF(D220="m",VLOOKUP(G220,AgeStdHMS!$A:$L,10,FALSE),VLOOKUP(G220,'AgeStdHMS W'!A:L,10,FALSE))</f>
        <v>4.144675925925926E-2</v>
      </c>
      <c r="I220" s="66">
        <f t="shared" si="42"/>
        <v>55</v>
      </c>
      <c r="J220" s="31">
        <f>IF($D220="m",VLOOKUP(I220,AgeStdHMS!$A:$L,12,FALSE),VLOOKUP(I220,'AgeStdHMS W'!$A:$L,12,FALSE))</f>
        <v>5.4756944444444441E-2</v>
      </c>
      <c r="K220" s="66">
        <f t="shared" si="35"/>
        <v>55</v>
      </c>
      <c r="L220" s="31">
        <f>IF($D220="m",VLOOKUP(K220,AgeStdHMS!$A:$L,12,FALSE),VLOOKUP(K220,'AgeStdHMS W'!$A:$L,12,FALSE))</f>
        <v>5.4756944444444441E-2</v>
      </c>
      <c r="M220" s="66">
        <f t="shared" si="36"/>
        <v>55</v>
      </c>
      <c r="N220" s="31">
        <f>IF($D220="m",VLOOKUP(M220,AgeStdHMS!$A:$L,2,FALSE),VLOOKUP(M220,'AgeStdHMS W'!$A:$L,2,FALSE))</f>
        <v>1.2129629629629629E-2</v>
      </c>
      <c r="O220" s="66">
        <f t="shared" si="37"/>
        <v>55</v>
      </c>
      <c r="P220" s="31">
        <f>IF($D220="m",VLOOKUP(O220,AgeStdHMS!$A:$L,7,FALSE),VLOOKUP(O220,'AgeStdHMS W'!$A:$L,7,FALSE))</f>
        <v>2.5300925925925925E-2</v>
      </c>
      <c r="Q220" s="66">
        <f t="shared" si="37"/>
        <v>55</v>
      </c>
      <c r="R220" s="31">
        <f>IF($D220="m",VLOOKUP(Q220,AgeStdHMS!$A:$L,7,FALSE),VLOOKUP(Q220,'AgeStdHMS W'!$A:$L,7,FALSE))</f>
        <v>2.5300925925925925E-2</v>
      </c>
      <c r="S220" s="66">
        <f t="shared" si="37"/>
        <v>56</v>
      </c>
      <c r="T220" s="31">
        <f>IF($D220="m",VLOOKUP(S220,AgeStdHMS!$A:$L,7,FALSE),VLOOKUP(S220,'AgeStdHMS W'!$A:$L,7,FALSE))</f>
        <v>2.5624999999999998E-2</v>
      </c>
      <c r="U220" s="66">
        <f t="shared" si="37"/>
        <v>56</v>
      </c>
      <c r="V220" s="31">
        <f>IF($D220="m",VLOOKUP(U220,AgeStdHMS!$A:$L,7,FALSE),VLOOKUP(U220,'AgeStdHMS W'!$A:$L,7,FALSE))</f>
        <v>2.5624999999999998E-2</v>
      </c>
      <c r="W220" s="66">
        <f t="shared" si="38"/>
        <v>55</v>
      </c>
      <c r="X220" s="31">
        <f>IF($D220="m",VLOOKUP(W220,AgeStdHMS!$A:$L,7,FALSE),VLOOKUP(W220,'AgeStdHMS W'!$A:$L,7,FALSE))</f>
        <v>2.5300925925925925E-2</v>
      </c>
      <c r="Y220" s="66">
        <f t="shared" si="39"/>
        <v>55</v>
      </c>
      <c r="Z220" s="31">
        <f>IF($D220="m",VLOOKUP(Y220,AgeStdHMS!$A:$L,7,FALSE),VLOOKUP(Y220,'AgeStdHMS W'!$A:$L,7,FALSE))</f>
        <v>2.5300925925925925E-2</v>
      </c>
      <c r="AA220" s="66">
        <f t="shared" si="40"/>
        <v>55</v>
      </c>
      <c r="AB220" s="31">
        <f>IF($D220="m",VLOOKUP(AA220,AgeStdHMS!$A:$L,7,FALSE),VLOOKUP(AA220,'AgeStdHMS W'!$A:$L,7,FALSE))</f>
        <v>2.5300925925925925E-2</v>
      </c>
      <c r="AC220" s="66">
        <f t="shared" si="41"/>
        <v>55</v>
      </c>
      <c r="AD220" s="31">
        <f>IF($D220="m",VLOOKUP(AC220,AgeStdHMS!$A:$L,7,FALSE),VLOOKUP(AC220,'AgeStdHMS W'!$A:$L,7,FALSE))</f>
        <v>2.5300925925925925E-2</v>
      </c>
    </row>
    <row r="221" spans="1:30" x14ac:dyDescent="0.2">
      <c r="A221" s="70" t="s">
        <v>552</v>
      </c>
      <c r="B221" s="60" t="s">
        <v>327</v>
      </c>
      <c r="C221" s="60" t="str">
        <f t="shared" si="43"/>
        <v>Andy Shadbolt</v>
      </c>
      <c r="D221" s="70" t="s">
        <v>873</v>
      </c>
      <c r="E221" s="63">
        <v>19915</v>
      </c>
      <c r="G221" s="66">
        <f t="shared" si="44"/>
        <v>61</v>
      </c>
      <c r="H221" s="31">
        <f>IF(D221="m",VLOOKUP(G221,AgeStdHMS!$A:$L,10,FALSE),VLOOKUP(G221,'AgeStdHMS W'!A:L,10,FALSE))</f>
        <v>3.7754629629629631E-2</v>
      </c>
      <c r="I221" s="66">
        <f t="shared" si="42"/>
        <v>61</v>
      </c>
      <c r="J221" s="31">
        <f>IF($D221="m",VLOOKUP(I221,AgeStdHMS!$A:$L,12,FALSE),VLOOKUP(I221,'AgeStdHMS W'!$A:$L,12,FALSE))</f>
        <v>5.0011574074074076E-2</v>
      </c>
      <c r="K221" s="66">
        <f t="shared" si="35"/>
        <v>61</v>
      </c>
      <c r="L221" s="31">
        <f>IF($D221="m",VLOOKUP(K221,AgeStdHMS!$A:$L,12,FALSE),VLOOKUP(K221,'AgeStdHMS W'!$A:$L,12,FALSE))</f>
        <v>5.0011574074074076E-2</v>
      </c>
      <c r="M221" s="66">
        <f t="shared" si="36"/>
        <v>61</v>
      </c>
      <c r="N221" s="31">
        <f>IF($D221="m",VLOOKUP(M221,AgeStdHMS!$A:$L,2,FALSE),VLOOKUP(M221,'AgeStdHMS W'!$A:$L,2,FALSE))</f>
        <v>1.1180555555555555E-2</v>
      </c>
      <c r="O221" s="66">
        <f t="shared" si="37"/>
        <v>61</v>
      </c>
      <c r="P221" s="31">
        <f>IF($D221="m",VLOOKUP(O221,AgeStdHMS!$A:$L,7,FALSE),VLOOKUP(O221,'AgeStdHMS W'!$A:$L,7,FALSE))</f>
        <v>2.298611111111111E-2</v>
      </c>
      <c r="Q221" s="66">
        <f t="shared" si="37"/>
        <v>61</v>
      </c>
      <c r="R221" s="31">
        <f>IF($D221="m",VLOOKUP(Q221,AgeStdHMS!$A:$L,7,FALSE),VLOOKUP(Q221,'AgeStdHMS W'!$A:$L,7,FALSE))</f>
        <v>2.298611111111111E-2</v>
      </c>
      <c r="S221" s="66">
        <f t="shared" si="37"/>
        <v>62</v>
      </c>
      <c r="T221" s="31">
        <f>IF($D221="m",VLOOKUP(S221,AgeStdHMS!$A:$L,7,FALSE),VLOOKUP(S221,'AgeStdHMS W'!$A:$L,7,FALSE))</f>
        <v>2.3206018518518518E-2</v>
      </c>
      <c r="U221" s="66">
        <f t="shared" si="37"/>
        <v>62</v>
      </c>
      <c r="V221" s="31">
        <f>IF($D221="m",VLOOKUP(U221,AgeStdHMS!$A:$L,7,FALSE),VLOOKUP(U221,'AgeStdHMS W'!$A:$L,7,FALSE))</f>
        <v>2.3206018518518518E-2</v>
      </c>
      <c r="W221" s="66">
        <f t="shared" si="38"/>
        <v>61</v>
      </c>
      <c r="X221" s="31">
        <f>IF($D221="m",VLOOKUP(W221,AgeStdHMS!$A:$L,7,FALSE),VLOOKUP(W221,'AgeStdHMS W'!$A:$L,7,FALSE))</f>
        <v>2.298611111111111E-2</v>
      </c>
      <c r="Y221" s="66">
        <f t="shared" si="39"/>
        <v>61</v>
      </c>
      <c r="Z221" s="31">
        <f>IF($D221="m",VLOOKUP(Y221,AgeStdHMS!$A:$L,7,FALSE),VLOOKUP(Y221,'AgeStdHMS W'!$A:$L,7,FALSE))</f>
        <v>2.298611111111111E-2</v>
      </c>
      <c r="AA221" s="66">
        <f t="shared" si="40"/>
        <v>61</v>
      </c>
      <c r="AB221" s="31">
        <f>IF($D221="m",VLOOKUP(AA221,AgeStdHMS!$A:$L,7,FALSE),VLOOKUP(AA221,'AgeStdHMS W'!$A:$L,7,FALSE))</f>
        <v>2.298611111111111E-2</v>
      </c>
      <c r="AC221" s="66">
        <f t="shared" si="41"/>
        <v>61</v>
      </c>
      <c r="AD221" s="31">
        <f>IF($D221="m",VLOOKUP(AC221,AgeStdHMS!$A:$L,7,FALSE),VLOOKUP(AC221,'AgeStdHMS W'!$A:$L,7,FALSE))</f>
        <v>2.298611111111111E-2</v>
      </c>
    </row>
    <row r="222" spans="1:30" x14ac:dyDescent="0.2">
      <c r="A222" s="60" t="s">
        <v>326</v>
      </c>
      <c r="B222" s="60" t="s">
        <v>325</v>
      </c>
      <c r="C222" s="60" t="str">
        <f t="shared" si="43"/>
        <v>Kate Shopper</v>
      </c>
      <c r="D222" s="70" t="s">
        <v>874</v>
      </c>
      <c r="E222" s="63">
        <v>25140</v>
      </c>
      <c r="F222" s="60" t="s">
        <v>324</v>
      </c>
      <c r="G222" s="66">
        <f t="shared" si="44"/>
        <v>47</v>
      </c>
      <c r="H222" s="31">
        <f>IF(D222="m",VLOOKUP(G222,AgeStdHMS!$A:$L,10,FALSE),VLOOKUP(G222,'AgeStdHMS W'!A:L,10,FALSE))</f>
        <v>3.7638888888888888E-2</v>
      </c>
      <c r="I222" s="66">
        <f t="shared" si="42"/>
        <v>47</v>
      </c>
      <c r="J222" s="31">
        <f>IF($D222="m",VLOOKUP(I222,AgeStdHMS!$A:$L,12,FALSE),VLOOKUP(I222,'AgeStdHMS W'!$A:$L,12,FALSE))</f>
        <v>4.9733796296296297E-2</v>
      </c>
      <c r="K222" s="66">
        <f t="shared" si="35"/>
        <v>47</v>
      </c>
      <c r="L222" s="31">
        <f>IF($D222="m",VLOOKUP(K222,AgeStdHMS!$A:$L,12,FALSE),VLOOKUP(K222,'AgeStdHMS W'!$A:$L,12,FALSE))</f>
        <v>4.9733796296296297E-2</v>
      </c>
      <c r="M222" s="66">
        <f t="shared" si="36"/>
        <v>47</v>
      </c>
      <c r="N222" s="31">
        <f>IF($D222="m",VLOOKUP(M222,AgeStdHMS!$A:$L,2,FALSE),VLOOKUP(M222,'AgeStdHMS W'!$A:$L,2,FALSE))</f>
        <v>1.1111111111111112E-2</v>
      </c>
      <c r="O222" s="66">
        <f t="shared" si="37"/>
        <v>47</v>
      </c>
      <c r="P222" s="31">
        <f>IF($D222="m",VLOOKUP(O222,AgeStdHMS!$A:$L,7,FALSE),VLOOKUP(O222,'AgeStdHMS W'!$A:$L,7,FALSE))</f>
        <v>2.298611111111111E-2</v>
      </c>
      <c r="Q222" s="66">
        <f t="shared" si="37"/>
        <v>47</v>
      </c>
      <c r="R222" s="31">
        <f>IF($D222="m",VLOOKUP(Q222,AgeStdHMS!$A:$L,7,FALSE),VLOOKUP(Q222,'AgeStdHMS W'!$A:$L,7,FALSE))</f>
        <v>2.298611111111111E-2</v>
      </c>
      <c r="S222" s="66">
        <f t="shared" si="37"/>
        <v>47</v>
      </c>
      <c r="T222" s="31">
        <f>IF($D222="m",VLOOKUP(S222,AgeStdHMS!$A:$L,7,FALSE),VLOOKUP(S222,'AgeStdHMS W'!$A:$L,7,FALSE))</f>
        <v>2.298611111111111E-2</v>
      </c>
      <c r="U222" s="66">
        <f t="shared" si="37"/>
        <v>47</v>
      </c>
      <c r="V222" s="31">
        <f>IF($D222="m",VLOOKUP(U222,AgeStdHMS!$A:$L,7,FALSE),VLOOKUP(U222,'AgeStdHMS W'!$A:$L,7,FALSE))</f>
        <v>2.298611111111111E-2</v>
      </c>
      <c r="W222" s="66">
        <f t="shared" si="38"/>
        <v>47</v>
      </c>
      <c r="X222" s="31">
        <f>IF($D222="m",VLOOKUP(W222,AgeStdHMS!$A:$L,7,FALSE),VLOOKUP(W222,'AgeStdHMS W'!$A:$L,7,FALSE))</f>
        <v>2.298611111111111E-2</v>
      </c>
      <c r="Y222" s="66">
        <f t="shared" si="39"/>
        <v>47</v>
      </c>
      <c r="Z222" s="31">
        <f>IF($D222="m",VLOOKUP(Y222,AgeStdHMS!$A:$L,7,FALSE),VLOOKUP(Y222,'AgeStdHMS W'!$A:$L,7,FALSE))</f>
        <v>2.298611111111111E-2</v>
      </c>
      <c r="AA222" s="66">
        <f t="shared" si="40"/>
        <v>47</v>
      </c>
      <c r="AB222" s="31">
        <f>IF($D222="m",VLOOKUP(AA222,AgeStdHMS!$A:$L,7,FALSE),VLOOKUP(AA222,'AgeStdHMS W'!$A:$L,7,FALSE))</f>
        <v>2.298611111111111E-2</v>
      </c>
      <c r="AC222" s="66">
        <f t="shared" si="41"/>
        <v>47</v>
      </c>
      <c r="AD222" s="31">
        <f>IF($D222="m",VLOOKUP(AC222,AgeStdHMS!$A:$L,7,FALSE),VLOOKUP(AC222,'AgeStdHMS W'!$A:$L,7,FALSE))</f>
        <v>2.298611111111111E-2</v>
      </c>
    </row>
    <row r="223" spans="1:30" x14ac:dyDescent="0.2">
      <c r="A223" s="60" t="s">
        <v>323</v>
      </c>
      <c r="B223" s="60" t="s">
        <v>320</v>
      </c>
      <c r="C223" s="60" t="str">
        <f t="shared" si="43"/>
        <v>Caroline Sidlin</v>
      </c>
      <c r="D223" s="70" t="s">
        <v>874</v>
      </c>
      <c r="E223" s="63">
        <v>21979</v>
      </c>
      <c r="F223" s="60" t="s">
        <v>322</v>
      </c>
      <c r="G223" s="66">
        <f t="shared" si="44"/>
        <v>55</v>
      </c>
      <c r="H223" s="31">
        <f>IF(D223="m",VLOOKUP(G223,AgeStdHMS!$A:$L,10,FALSE),VLOOKUP(G223,'AgeStdHMS W'!A:L,10,FALSE))</f>
        <v>4.144675925925926E-2</v>
      </c>
      <c r="I223" s="66">
        <f t="shared" si="42"/>
        <v>55</v>
      </c>
      <c r="J223" s="31">
        <f>IF($D223="m",VLOOKUP(I223,AgeStdHMS!$A:$L,12,FALSE),VLOOKUP(I223,'AgeStdHMS W'!$A:$L,12,FALSE))</f>
        <v>5.4756944444444441E-2</v>
      </c>
      <c r="K223" s="66">
        <f t="shared" si="35"/>
        <v>56</v>
      </c>
      <c r="L223" s="31">
        <f>IF($D223="m",VLOOKUP(K223,AgeStdHMS!$A:$L,12,FALSE),VLOOKUP(K223,'AgeStdHMS W'!$A:$L,12,FALSE))</f>
        <v>5.5462962962962964E-2</v>
      </c>
      <c r="M223" s="66">
        <f t="shared" si="36"/>
        <v>56</v>
      </c>
      <c r="N223" s="31">
        <f>IF($D223="m",VLOOKUP(M223,AgeStdHMS!$A:$L,2,FALSE),VLOOKUP(M223,'AgeStdHMS W'!$A:$L,2,FALSE))</f>
        <v>1.2280092592592592E-2</v>
      </c>
      <c r="O223" s="66">
        <f t="shared" si="37"/>
        <v>56</v>
      </c>
      <c r="P223" s="31">
        <f>IF($D223="m",VLOOKUP(O223,AgeStdHMS!$A:$L,7,FALSE),VLOOKUP(O223,'AgeStdHMS W'!$A:$L,7,FALSE))</f>
        <v>2.5624999999999998E-2</v>
      </c>
      <c r="Q223" s="66">
        <f t="shared" si="37"/>
        <v>56</v>
      </c>
      <c r="R223" s="31">
        <f>IF($D223="m",VLOOKUP(Q223,AgeStdHMS!$A:$L,7,FALSE),VLOOKUP(Q223,'AgeStdHMS W'!$A:$L,7,FALSE))</f>
        <v>2.5624999999999998E-2</v>
      </c>
      <c r="S223" s="66">
        <f t="shared" si="37"/>
        <v>56</v>
      </c>
      <c r="T223" s="31">
        <f>IF($D223="m",VLOOKUP(S223,AgeStdHMS!$A:$L,7,FALSE),VLOOKUP(S223,'AgeStdHMS W'!$A:$L,7,FALSE))</f>
        <v>2.5624999999999998E-2</v>
      </c>
      <c r="U223" s="66">
        <f t="shared" si="37"/>
        <v>56</v>
      </c>
      <c r="V223" s="31">
        <f>IF($D223="m",VLOOKUP(U223,AgeStdHMS!$A:$L,7,FALSE),VLOOKUP(U223,'AgeStdHMS W'!$A:$L,7,FALSE))</f>
        <v>2.5624999999999998E-2</v>
      </c>
      <c r="W223" s="66">
        <f t="shared" si="38"/>
        <v>56</v>
      </c>
      <c r="X223" s="31">
        <f>IF($D223="m",VLOOKUP(W223,AgeStdHMS!$A:$L,7,FALSE),VLOOKUP(W223,'AgeStdHMS W'!$A:$L,7,FALSE))</f>
        <v>2.5624999999999998E-2</v>
      </c>
      <c r="Y223" s="66">
        <f t="shared" si="39"/>
        <v>56</v>
      </c>
      <c r="Z223" s="31">
        <f>IF($D223="m",VLOOKUP(Y223,AgeStdHMS!$A:$L,7,FALSE),VLOOKUP(Y223,'AgeStdHMS W'!$A:$L,7,FALSE))</f>
        <v>2.5624999999999998E-2</v>
      </c>
      <c r="AA223" s="66">
        <f t="shared" si="40"/>
        <v>56</v>
      </c>
      <c r="AB223" s="31">
        <f>IF($D223="m",VLOOKUP(AA223,AgeStdHMS!$A:$L,7,FALSE),VLOOKUP(AA223,'AgeStdHMS W'!$A:$L,7,FALSE))</f>
        <v>2.5624999999999998E-2</v>
      </c>
      <c r="AC223" s="66">
        <f t="shared" si="41"/>
        <v>56</v>
      </c>
      <c r="AD223" s="31">
        <f>IF($D223="m",VLOOKUP(AC223,AgeStdHMS!$A:$L,7,FALSE),VLOOKUP(AC223,'AgeStdHMS W'!$A:$L,7,FALSE))</f>
        <v>2.5624999999999998E-2</v>
      </c>
    </row>
    <row r="224" spans="1:30" x14ac:dyDescent="0.2">
      <c r="A224" s="60" t="s">
        <v>321</v>
      </c>
      <c r="B224" s="60" t="s">
        <v>320</v>
      </c>
      <c r="C224" s="60" t="str">
        <f t="shared" si="43"/>
        <v>Richard Sidlin</v>
      </c>
      <c r="D224" s="70" t="s">
        <v>873</v>
      </c>
      <c r="E224" s="63">
        <v>21979</v>
      </c>
      <c r="F224" s="60" t="s">
        <v>319</v>
      </c>
      <c r="G224" s="66">
        <f t="shared" si="44"/>
        <v>55</v>
      </c>
      <c r="H224" s="31">
        <f>IF(D224="m",VLOOKUP(G224,AgeStdHMS!$A:$L,10,FALSE),VLOOKUP(G224,'AgeStdHMS W'!A:L,10,FALSE))</f>
        <v>3.5729166666666666E-2</v>
      </c>
      <c r="I224" s="66">
        <f t="shared" si="42"/>
        <v>55</v>
      </c>
      <c r="J224" s="31">
        <f>IF($D224="m",VLOOKUP(I224,AgeStdHMS!$A:$L,12,FALSE),VLOOKUP(I224,'AgeStdHMS W'!$A:$L,12,FALSE))</f>
        <v>4.7303240740740743E-2</v>
      </c>
      <c r="K224" s="66">
        <f t="shared" si="35"/>
        <v>56</v>
      </c>
      <c r="L224" s="31">
        <f>IF($D224="m",VLOOKUP(K224,AgeStdHMS!$A:$L,12,FALSE),VLOOKUP(K224,'AgeStdHMS W'!$A:$L,12,FALSE))</f>
        <v>4.7731481481481479E-2</v>
      </c>
      <c r="M224" s="66">
        <f t="shared" si="36"/>
        <v>56</v>
      </c>
      <c r="N224" s="31">
        <f>IF($D224="m",VLOOKUP(M224,AgeStdHMS!$A:$L,2,FALSE),VLOOKUP(M224,'AgeStdHMS W'!$A:$L,2,FALSE))</f>
        <v>1.0729166666666666E-2</v>
      </c>
      <c r="O224" s="66">
        <f t="shared" si="37"/>
        <v>56</v>
      </c>
      <c r="P224" s="31">
        <f>IF($D224="m",VLOOKUP(O224,AgeStdHMS!$A:$L,7,FALSE),VLOOKUP(O224,'AgeStdHMS W'!$A:$L,7,FALSE))</f>
        <v>2.1967592592592594E-2</v>
      </c>
      <c r="Q224" s="66">
        <f t="shared" si="37"/>
        <v>56</v>
      </c>
      <c r="R224" s="31">
        <f>IF($D224="m",VLOOKUP(Q224,AgeStdHMS!$A:$L,7,FALSE),VLOOKUP(Q224,'AgeStdHMS W'!$A:$L,7,FALSE))</f>
        <v>2.1967592592592594E-2</v>
      </c>
      <c r="S224" s="66">
        <f t="shared" si="37"/>
        <v>56</v>
      </c>
      <c r="T224" s="31">
        <f>IF($D224="m",VLOOKUP(S224,AgeStdHMS!$A:$L,7,FALSE),VLOOKUP(S224,'AgeStdHMS W'!$A:$L,7,FALSE))</f>
        <v>2.1967592592592594E-2</v>
      </c>
      <c r="U224" s="66">
        <f t="shared" si="37"/>
        <v>56</v>
      </c>
      <c r="V224" s="31">
        <f>IF($D224="m",VLOOKUP(U224,AgeStdHMS!$A:$L,7,FALSE),VLOOKUP(U224,'AgeStdHMS W'!$A:$L,7,FALSE))</f>
        <v>2.1967592592592594E-2</v>
      </c>
      <c r="W224" s="66">
        <f t="shared" si="38"/>
        <v>56</v>
      </c>
      <c r="X224" s="31">
        <f>IF($D224="m",VLOOKUP(W224,AgeStdHMS!$A:$L,7,FALSE),VLOOKUP(W224,'AgeStdHMS W'!$A:$L,7,FALSE))</f>
        <v>2.1967592592592594E-2</v>
      </c>
      <c r="Y224" s="66">
        <f t="shared" si="39"/>
        <v>56</v>
      </c>
      <c r="Z224" s="31">
        <f>IF($D224="m",VLOOKUP(Y224,AgeStdHMS!$A:$L,7,FALSE),VLOOKUP(Y224,'AgeStdHMS W'!$A:$L,7,FALSE))</f>
        <v>2.1967592592592594E-2</v>
      </c>
      <c r="AA224" s="66">
        <f t="shared" si="40"/>
        <v>56</v>
      </c>
      <c r="AB224" s="31">
        <f>IF($D224="m",VLOOKUP(AA224,AgeStdHMS!$A:$L,7,FALSE),VLOOKUP(AA224,'AgeStdHMS W'!$A:$L,7,FALSE))</f>
        <v>2.1967592592592594E-2</v>
      </c>
      <c r="AC224" s="66">
        <f t="shared" si="41"/>
        <v>56</v>
      </c>
      <c r="AD224" s="31">
        <f>IF($D224="m",VLOOKUP(AC224,AgeStdHMS!$A:$L,7,FALSE),VLOOKUP(AC224,'AgeStdHMS W'!$A:$L,7,FALSE))</f>
        <v>2.1967592592592594E-2</v>
      </c>
    </row>
    <row r="225" spans="1:30" x14ac:dyDescent="0.2">
      <c r="A225" s="60" t="s">
        <v>318</v>
      </c>
      <c r="B225" s="60" t="s">
        <v>311</v>
      </c>
      <c r="C225" s="60" t="str">
        <f t="shared" si="43"/>
        <v>Sam Smith</v>
      </c>
      <c r="D225" s="70" t="s">
        <v>873</v>
      </c>
      <c r="E225" s="63">
        <v>27330</v>
      </c>
      <c r="F225" s="60" t="s">
        <v>317</v>
      </c>
      <c r="G225" s="66">
        <f t="shared" si="44"/>
        <v>41</v>
      </c>
      <c r="H225" s="31">
        <f>IF(D225="m",VLOOKUP(G225,AgeStdHMS!$A:$L,10,FALSE),VLOOKUP(G225,'AgeStdHMS W'!A:L,10,FALSE))</f>
        <v>3.1747685185185184E-2</v>
      </c>
      <c r="I225" s="66">
        <f t="shared" si="42"/>
        <v>41</v>
      </c>
      <c r="J225" s="31">
        <f>IF($D225="m",VLOOKUP(I225,AgeStdHMS!$A:$L,12,FALSE),VLOOKUP(I225,'AgeStdHMS W'!$A:$L,12,FALSE))</f>
        <v>4.1979166666666665E-2</v>
      </c>
      <c r="K225" s="66">
        <f t="shared" si="35"/>
        <v>41</v>
      </c>
      <c r="L225" s="31">
        <f>IF($D225="m",VLOOKUP(K225,AgeStdHMS!$A:$L,12,FALSE),VLOOKUP(K225,'AgeStdHMS W'!$A:$L,12,FALSE))</f>
        <v>4.1979166666666665E-2</v>
      </c>
      <c r="M225" s="66">
        <f t="shared" si="36"/>
        <v>41</v>
      </c>
      <c r="N225" s="31">
        <f>IF($D225="m",VLOOKUP(M225,AgeStdHMS!$A:$L,2,FALSE),VLOOKUP(M225,'AgeStdHMS W'!$A:$L,2,FALSE))</f>
        <v>9.5833333333333326E-3</v>
      </c>
      <c r="O225" s="66">
        <f t="shared" si="37"/>
        <v>41</v>
      </c>
      <c r="P225" s="31">
        <f>IF($D225="m",VLOOKUP(O225,AgeStdHMS!$A:$L,7,FALSE),VLOOKUP(O225,'AgeStdHMS W'!$A:$L,7,FALSE))</f>
        <v>1.9398148148148147E-2</v>
      </c>
      <c r="Q225" s="66">
        <f t="shared" si="37"/>
        <v>41</v>
      </c>
      <c r="R225" s="31">
        <f>IF($D225="m",VLOOKUP(Q225,AgeStdHMS!$A:$L,7,FALSE),VLOOKUP(Q225,'AgeStdHMS W'!$A:$L,7,FALSE))</f>
        <v>1.9398148148148147E-2</v>
      </c>
      <c r="S225" s="66">
        <f t="shared" si="37"/>
        <v>41</v>
      </c>
      <c r="T225" s="31">
        <f>IF($D225="m",VLOOKUP(S225,AgeStdHMS!$A:$L,7,FALSE),VLOOKUP(S225,'AgeStdHMS W'!$A:$L,7,FALSE))</f>
        <v>1.9398148148148147E-2</v>
      </c>
      <c r="U225" s="66">
        <f t="shared" si="37"/>
        <v>41</v>
      </c>
      <c r="V225" s="31">
        <f>IF($D225="m",VLOOKUP(U225,AgeStdHMS!$A:$L,7,FALSE),VLOOKUP(U225,'AgeStdHMS W'!$A:$L,7,FALSE))</f>
        <v>1.9398148148148147E-2</v>
      </c>
      <c r="W225" s="66">
        <f t="shared" si="38"/>
        <v>41</v>
      </c>
      <c r="X225" s="31">
        <f>IF($D225="m",VLOOKUP(W225,AgeStdHMS!$A:$L,7,FALSE),VLOOKUP(W225,'AgeStdHMS W'!$A:$L,7,FALSE))</f>
        <v>1.9398148148148147E-2</v>
      </c>
      <c r="Y225" s="66">
        <f t="shared" si="39"/>
        <v>41</v>
      </c>
      <c r="Z225" s="31">
        <f>IF($D225="m",VLOOKUP(Y225,AgeStdHMS!$A:$L,7,FALSE),VLOOKUP(Y225,'AgeStdHMS W'!$A:$L,7,FALSE))</f>
        <v>1.9398148148148147E-2</v>
      </c>
      <c r="AA225" s="66">
        <f t="shared" si="40"/>
        <v>41</v>
      </c>
      <c r="AB225" s="31">
        <f>IF($D225="m",VLOOKUP(AA225,AgeStdHMS!$A:$L,7,FALSE),VLOOKUP(AA225,'AgeStdHMS W'!$A:$L,7,FALSE))</f>
        <v>1.9398148148148147E-2</v>
      </c>
      <c r="AC225" s="66">
        <f t="shared" si="41"/>
        <v>41</v>
      </c>
      <c r="AD225" s="31">
        <f>IF($D225="m",VLOOKUP(AC225,AgeStdHMS!$A:$L,7,FALSE),VLOOKUP(AC225,'AgeStdHMS W'!$A:$L,7,FALSE))</f>
        <v>1.9398148148148147E-2</v>
      </c>
    </row>
    <row r="226" spans="1:30" x14ac:dyDescent="0.2">
      <c r="A226" s="60" t="s">
        <v>316</v>
      </c>
      <c r="B226" s="60" t="s">
        <v>311</v>
      </c>
      <c r="C226" s="60" t="str">
        <f t="shared" si="43"/>
        <v>Mick Smith</v>
      </c>
      <c r="D226" s="70" t="s">
        <v>873</v>
      </c>
      <c r="E226" s="63">
        <v>17591</v>
      </c>
      <c r="F226" s="60" t="s">
        <v>315</v>
      </c>
      <c r="G226" s="66">
        <f t="shared" si="44"/>
        <v>67</v>
      </c>
      <c r="H226" s="31">
        <f>IF(D226="m",VLOOKUP(G226,AgeStdHMS!$A:$L,10,FALSE),VLOOKUP(G226,'AgeStdHMS W'!A:L,10,FALSE))</f>
        <v>4.0046296296296295E-2</v>
      </c>
      <c r="I226" s="66">
        <f t="shared" si="42"/>
        <v>67</v>
      </c>
      <c r="J226" s="31">
        <f>IF($D226="m",VLOOKUP(I226,AgeStdHMS!$A:$L,12,FALSE),VLOOKUP(I226,'AgeStdHMS W'!$A:$L,12,FALSE))</f>
        <v>5.3078703703703704E-2</v>
      </c>
      <c r="K226" s="66">
        <f t="shared" si="35"/>
        <v>68</v>
      </c>
      <c r="L226" s="31">
        <f>IF($D226="m",VLOOKUP(K226,AgeStdHMS!$A:$L,12,FALSE),VLOOKUP(K226,'AgeStdHMS W'!$A:$L,12,FALSE))</f>
        <v>5.3622685185185183E-2</v>
      </c>
      <c r="M226" s="66">
        <f t="shared" si="36"/>
        <v>68</v>
      </c>
      <c r="N226" s="31">
        <f>IF($D226="m",VLOOKUP(M226,AgeStdHMS!$A:$L,2,FALSE),VLOOKUP(M226,'AgeStdHMS W'!$A:$L,2,FALSE))</f>
        <v>1.1875E-2</v>
      </c>
      <c r="O226" s="66">
        <f t="shared" si="37"/>
        <v>68</v>
      </c>
      <c r="P226" s="31">
        <f>IF($D226="m",VLOOKUP(O226,AgeStdHMS!$A:$L,7,FALSE),VLOOKUP(O226,'AgeStdHMS W'!$A:$L,7,FALSE))</f>
        <v>2.4583333333333332E-2</v>
      </c>
      <c r="Q226" s="66">
        <f t="shared" si="37"/>
        <v>68</v>
      </c>
      <c r="R226" s="31">
        <f>IF($D226="m",VLOOKUP(Q226,AgeStdHMS!$A:$L,7,FALSE),VLOOKUP(Q226,'AgeStdHMS W'!$A:$L,7,FALSE))</f>
        <v>2.4583333333333332E-2</v>
      </c>
      <c r="S226" s="66">
        <f t="shared" si="37"/>
        <v>68</v>
      </c>
      <c r="T226" s="31">
        <f>IF($D226="m",VLOOKUP(S226,AgeStdHMS!$A:$L,7,FALSE),VLOOKUP(S226,'AgeStdHMS W'!$A:$L,7,FALSE))</f>
        <v>2.4583333333333332E-2</v>
      </c>
      <c r="U226" s="66">
        <f t="shared" si="37"/>
        <v>68</v>
      </c>
      <c r="V226" s="31">
        <f>IF($D226="m",VLOOKUP(U226,AgeStdHMS!$A:$L,7,FALSE),VLOOKUP(U226,'AgeStdHMS W'!$A:$L,7,FALSE))</f>
        <v>2.4583333333333332E-2</v>
      </c>
      <c r="W226" s="66">
        <f t="shared" si="38"/>
        <v>68</v>
      </c>
      <c r="X226" s="31">
        <f>IF($D226="m",VLOOKUP(W226,AgeStdHMS!$A:$L,7,FALSE),VLOOKUP(W226,'AgeStdHMS W'!$A:$L,7,FALSE))</f>
        <v>2.4583333333333332E-2</v>
      </c>
      <c r="Y226" s="66">
        <f t="shared" si="39"/>
        <v>68</v>
      </c>
      <c r="Z226" s="31">
        <f>IF($D226="m",VLOOKUP(Y226,AgeStdHMS!$A:$L,7,FALSE),VLOOKUP(Y226,'AgeStdHMS W'!$A:$L,7,FALSE))</f>
        <v>2.4583333333333332E-2</v>
      </c>
      <c r="AA226" s="66">
        <f t="shared" si="40"/>
        <v>68</v>
      </c>
      <c r="AB226" s="31">
        <f>IF($D226="m",VLOOKUP(AA226,AgeStdHMS!$A:$L,7,FALSE),VLOOKUP(AA226,'AgeStdHMS W'!$A:$L,7,FALSE))</f>
        <v>2.4583333333333332E-2</v>
      </c>
      <c r="AC226" s="66">
        <f t="shared" si="41"/>
        <v>68</v>
      </c>
      <c r="AD226" s="31">
        <f>IF($D226="m",VLOOKUP(AC226,AgeStdHMS!$A:$L,7,FALSE),VLOOKUP(AC226,'AgeStdHMS W'!$A:$L,7,FALSE))</f>
        <v>2.4583333333333332E-2</v>
      </c>
    </row>
    <row r="227" spans="1:30" x14ac:dyDescent="0.2">
      <c r="A227" s="60" t="s">
        <v>314</v>
      </c>
      <c r="B227" s="60" t="s">
        <v>311</v>
      </c>
      <c r="C227" s="60" t="str">
        <f t="shared" si="43"/>
        <v>Louise Smith</v>
      </c>
      <c r="D227" s="70" t="s">
        <v>874</v>
      </c>
      <c r="E227" s="63">
        <v>21666</v>
      </c>
      <c r="F227" s="60" t="s">
        <v>313</v>
      </c>
      <c r="G227" s="66">
        <f t="shared" si="44"/>
        <v>56</v>
      </c>
      <c r="H227" s="31">
        <f>IF(D227="m",VLOOKUP(G227,AgeStdHMS!$A:$L,10,FALSE),VLOOKUP(G227,'AgeStdHMS W'!A:L,10,FALSE))</f>
        <v>4.1979166666666665E-2</v>
      </c>
      <c r="I227" s="66">
        <f t="shared" si="42"/>
        <v>56</v>
      </c>
      <c r="J227" s="31">
        <f>IF($D227="m",VLOOKUP(I227,AgeStdHMS!$A:$L,12,FALSE),VLOOKUP(I227,'AgeStdHMS W'!$A:$L,12,FALSE))</f>
        <v>5.5462962962962964E-2</v>
      </c>
      <c r="K227" s="66">
        <f t="shared" si="35"/>
        <v>56</v>
      </c>
      <c r="L227" s="31">
        <f>IF($D227="m",VLOOKUP(K227,AgeStdHMS!$A:$L,12,FALSE),VLOOKUP(K227,'AgeStdHMS W'!$A:$L,12,FALSE))</f>
        <v>5.5462962962962964E-2</v>
      </c>
      <c r="M227" s="66">
        <f t="shared" si="36"/>
        <v>56</v>
      </c>
      <c r="N227" s="31">
        <f>IF($D227="m",VLOOKUP(M227,AgeStdHMS!$A:$L,2,FALSE),VLOOKUP(M227,'AgeStdHMS W'!$A:$L,2,FALSE))</f>
        <v>1.2280092592592592E-2</v>
      </c>
      <c r="O227" s="66">
        <f t="shared" si="37"/>
        <v>57</v>
      </c>
      <c r="P227" s="31">
        <f>IF($D227="m",VLOOKUP(O227,AgeStdHMS!$A:$L,7,FALSE),VLOOKUP(O227,'AgeStdHMS W'!$A:$L,7,FALSE))</f>
        <v>2.5960648148148149E-2</v>
      </c>
      <c r="Q227" s="66">
        <f t="shared" si="37"/>
        <v>57</v>
      </c>
      <c r="R227" s="31">
        <f>IF($D227="m",VLOOKUP(Q227,AgeStdHMS!$A:$L,7,FALSE),VLOOKUP(Q227,'AgeStdHMS W'!$A:$L,7,FALSE))</f>
        <v>2.5960648148148149E-2</v>
      </c>
      <c r="S227" s="66">
        <f t="shared" si="37"/>
        <v>57</v>
      </c>
      <c r="T227" s="31">
        <f>IF($D227="m",VLOOKUP(S227,AgeStdHMS!$A:$L,7,FALSE),VLOOKUP(S227,'AgeStdHMS W'!$A:$L,7,FALSE))</f>
        <v>2.5960648148148149E-2</v>
      </c>
      <c r="U227" s="66">
        <f t="shared" si="37"/>
        <v>57</v>
      </c>
      <c r="V227" s="31">
        <f>IF($D227="m",VLOOKUP(U227,AgeStdHMS!$A:$L,7,FALSE),VLOOKUP(U227,'AgeStdHMS W'!$A:$L,7,FALSE))</f>
        <v>2.5960648148148149E-2</v>
      </c>
      <c r="W227" s="66">
        <f t="shared" si="38"/>
        <v>57</v>
      </c>
      <c r="X227" s="31">
        <f>IF($D227="m",VLOOKUP(W227,AgeStdHMS!$A:$L,7,FALSE),VLOOKUP(W227,'AgeStdHMS W'!$A:$L,7,FALSE))</f>
        <v>2.5960648148148149E-2</v>
      </c>
      <c r="Y227" s="66">
        <f t="shared" si="39"/>
        <v>57</v>
      </c>
      <c r="Z227" s="31">
        <f>IF($D227="m",VLOOKUP(Y227,AgeStdHMS!$A:$L,7,FALSE),VLOOKUP(Y227,'AgeStdHMS W'!$A:$L,7,FALSE))</f>
        <v>2.5960648148148149E-2</v>
      </c>
      <c r="AA227" s="66">
        <f t="shared" si="40"/>
        <v>57</v>
      </c>
      <c r="AB227" s="31">
        <f>IF($D227="m",VLOOKUP(AA227,AgeStdHMS!$A:$L,7,FALSE),VLOOKUP(AA227,'AgeStdHMS W'!$A:$L,7,FALSE))</f>
        <v>2.5960648148148149E-2</v>
      </c>
      <c r="AC227" s="66">
        <f t="shared" si="41"/>
        <v>57</v>
      </c>
      <c r="AD227" s="31">
        <f>IF($D227="m",VLOOKUP(AC227,AgeStdHMS!$A:$L,7,FALSE),VLOOKUP(AC227,'AgeStdHMS W'!$A:$L,7,FALSE))</f>
        <v>2.5960648148148149E-2</v>
      </c>
    </row>
    <row r="228" spans="1:30" x14ac:dyDescent="0.2">
      <c r="A228" s="60" t="s">
        <v>312</v>
      </c>
      <c r="B228" s="60" t="s">
        <v>311</v>
      </c>
      <c r="C228" s="60" t="str">
        <f t="shared" si="43"/>
        <v>Brad Smith</v>
      </c>
      <c r="D228" s="70" t="s">
        <v>873</v>
      </c>
      <c r="E228" s="63">
        <v>29758</v>
      </c>
      <c r="F228" s="60" t="s">
        <v>310</v>
      </c>
      <c r="G228" s="66">
        <f t="shared" si="44"/>
        <v>34</v>
      </c>
      <c r="H228" s="31">
        <f>IF(D228="m",VLOOKUP(G228,AgeStdHMS!$A:$L,10,FALSE),VLOOKUP(G228,'AgeStdHMS W'!A:L,10,FALSE))</f>
        <v>3.0671296296296297E-2</v>
      </c>
      <c r="I228" s="66">
        <f t="shared" si="42"/>
        <v>34</v>
      </c>
      <c r="J228" s="31">
        <f>IF($D228="m",VLOOKUP(I228,AgeStdHMS!$A:$L,12,FALSE),VLOOKUP(I228,'AgeStdHMS W'!$A:$L,12,FALSE))</f>
        <v>4.0648148148148149E-2</v>
      </c>
      <c r="K228" s="66">
        <f t="shared" si="35"/>
        <v>34</v>
      </c>
      <c r="L228" s="31">
        <f>IF($D228="m",VLOOKUP(K228,AgeStdHMS!$A:$L,12,FALSE),VLOOKUP(K228,'AgeStdHMS W'!$A:$L,12,FALSE))</f>
        <v>4.0648148148148149E-2</v>
      </c>
      <c r="M228" s="66">
        <f t="shared" si="36"/>
        <v>34</v>
      </c>
      <c r="N228" s="31">
        <f>IF($D228="m",VLOOKUP(M228,AgeStdHMS!$A:$L,2,FALSE),VLOOKUP(M228,'AgeStdHMS W'!$A:$L,2,FALSE))</f>
        <v>9.1666666666666667E-3</v>
      </c>
      <c r="O228" s="66">
        <f t="shared" si="37"/>
        <v>34</v>
      </c>
      <c r="P228" s="31">
        <f>IF($D228="m",VLOOKUP(O228,AgeStdHMS!$A:$L,7,FALSE),VLOOKUP(O228,'AgeStdHMS W'!$A:$L,7,FALSE))</f>
        <v>1.8668981481481481E-2</v>
      </c>
      <c r="Q228" s="66">
        <f t="shared" si="37"/>
        <v>34</v>
      </c>
      <c r="R228" s="31">
        <f>IF($D228="m",VLOOKUP(Q228,AgeStdHMS!$A:$L,7,FALSE),VLOOKUP(Q228,'AgeStdHMS W'!$A:$L,7,FALSE))</f>
        <v>1.8668981481481481E-2</v>
      </c>
      <c r="S228" s="66">
        <f t="shared" si="37"/>
        <v>35</v>
      </c>
      <c r="T228" s="31">
        <f>IF($D228="m",VLOOKUP(S228,AgeStdHMS!$A:$L,7,FALSE),VLOOKUP(S228,'AgeStdHMS W'!$A:$L,7,FALSE))</f>
        <v>1.8726851851851852E-2</v>
      </c>
      <c r="U228" s="66">
        <f t="shared" si="37"/>
        <v>35</v>
      </c>
      <c r="V228" s="31">
        <f>IF($D228="m",VLOOKUP(U228,AgeStdHMS!$A:$L,7,FALSE),VLOOKUP(U228,'AgeStdHMS W'!$A:$L,7,FALSE))</f>
        <v>1.8726851851851852E-2</v>
      </c>
      <c r="W228" s="66">
        <f t="shared" si="38"/>
        <v>34</v>
      </c>
      <c r="X228" s="31">
        <f>IF($D228="m",VLOOKUP(W228,AgeStdHMS!$A:$L,7,FALSE),VLOOKUP(W228,'AgeStdHMS W'!$A:$L,7,FALSE))</f>
        <v>1.8668981481481481E-2</v>
      </c>
      <c r="Y228" s="66">
        <f t="shared" si="39"/>
        <v>34</v>
      </c>
      <c r="Z228" s="31">
        <f>IF($D228="m",VLOOKUP(Y228,AgeStdHMS!$A:$L,7,FALSE),VLOOKUP(Y228,'AgeStdHMS W'!$A:$L,7,FALSE))</f>
        <v>1.8668981481481481E-2</v>
      </c>
      <c r="AA228" s="66">
        <f t="shared" si="40"/>
        <v>34</v>
      </c>
      <c r="AB228" s="31">
        <f>IF($D228="m",VLOOKUP(AA228,AgeStdHMS!$A:$L,7,FALSE),VLOOKUP(AA228,'AgeStdHMS W'!$A:$L,7,FALSE))</f>
        <v>1.8668981481481481E-2</v>
      </c>
      <c r="AC228" s="66">
        <f t="shared" si="41"/>
        <v>34</v>
      </c>
      <c r="AD228" s="31">
        <f>IF($D228="m",VLOOKUP(AC228,AgeStdHMS!$A:$L,7,FALSE),VLOOKUP(AC228,'AgeStdHMS W'!$A:$L,7,FALSE))</f>
        <v>1.8668981481481481E-2</v>
      </c>
    </row>
    <row r="229" spans="1:30" x14ac:dyDescent="0.2">
      <c r="A229" s="70" t="s">
        <v>321</v>
      </c>
      <c r="B229" s="60" t="s">
        <v>309</v>
      </c>
      <c r="C229" s="60" t="str">
        <f t="shared" si="43"/>
        <v>Richard Somerset</v>
      </c>
      <c r="D229" s="70" t="s">
        <v>873</v>
      </c>
      <c r="E229" s="63">
        <v>24793</v>
      </c>
      <c r="F229" s="60" t="s">
        <v>308</v>
      </c>
      <c r="G229" s="66">
        <f t="shared" si="44"/>
        <v>48</v>
      </c>
      <c r="H229" s="31">
        <f>IF(D229="m",VLOOKUP(G229,AgeStdHMS!$A:$L,10,FALSE),VLOOKUP(G229,'AgeStdHMS W'!A:L,10,FALSE))</f>
        <v>3.3622685185185186E-2</v>
      </c>
      <c r="I229" s="66">
        <f t="shared" si="42"/>
        <v>48</v>
      </c>
      <c r="J229" s="31">
        <f>IF($D229="m",VLOOKUP(I229,AgeStdHMS!$A:$L,12,FALSE),VLOOKUP(I229,'AgeStdHMS W'!$A:$L,12,FALSE))</f>
        <v>4.4467592592592593E-2</v>
      </c>
      <c r="K229" s="66">
        <f t="shared" si="35"/>
        <v>48</v>
      </c>
      <c r="L229" s="31">
        <f>IF($D229="m",VLOOKUP(K229,AgeStdHMS!$A:$L,12,FALSE),VLOOKUP(K229,'AgeStdHMS W'!$A:$L,12,FALSE))</f>
        <v>4.4467592592592593E-2</v>
      </c>
      <c r="M229" s="66">
        <f t="shared" si="36"/>
        <v>48</v>
      </c>
      <c r="N229" s="31">
        <f>IF($D229="m",VLOOKUP(M229,AgeStdHMS!$A:$L,2,FALSE),VLOOKUP(M229,'AgeStdHMS W'!$A:$L,2,FALSE))</f>
        <v>1.0092592592592592E-2</v>
      </c>
      <c r="O229" s="66">
        <f t="shared" si="37"/>
        <v>48</v>
      </c>
      <c r="P229" s="31">
        <f>IF($D229="m",VLOOKUP(O229,AgeStdHMS!$A:$L,7,FALSE),VLOOKUP(O229,'AgeStdHMS W'!$A:$L,7,FALSE))</f>
        <v>2.0520833333333332E-2</v>
      </c>
      <c r="Q229" s="66">
        <f t="shared" si="37"/>
        <v>48</v>
      </c>
      <c r="R229" s="31">
        <f>IF($D229="m",VLOOKUP(Q229,AgeStdHMS!$A:$L,7,FALSE),VLOOKUP(Q229,'AgeStdHMS W'!$A:$L,7,FALSE))</f>
        <v>2.0520833333333332E-2</v>
      </c>
      <c r="S229" s="66">
        <f t="shared" si="37"/>
        <v>48</v>
      </c>
      <c r="T229" s="31">
        <f>IF($D229="m",VLOOKUP(S229,AgeStdHMS!$A:$L,7,FALSE),VLOOKUP(S229,'AgeStdHMS W'!$A:$L,7,FALSE))</f>
        <v>2.0520833333333332E-2</v>
      </c>
      <c r="U229" s="66">
        <f t="shared" si="37"/>
        <v>48</v>
      </c>
      <c r="V229" s="31">
        <f>IF($D229="m",VLOOKUP(U229,AgeStdHMS!$A:$L,7,FALSE),VLOOKUP(U229,'AgeStdHMS W'!$A:$L,7,FALSE))</f>
        <v>2.0520833333333332E-2</v>
      </c>
      <c r="W229" s="66">
        <f t="shared" si="38"/>
        <v>48</v>
      </c>
      <c r="X229" s="31">
        <f>IF($D229="m",VLOOKUP(W229,AgeStdHMS!$A:$L,7,FALSE),VLOOKUP(W229,'AgeStdHMS W'!$A:$L,7,FALSE))</f>
        <v>2.0520833333333332E-2</v>
      </c>
      <c r="Y229" s="66">
        <f t="shared" si="39"/>
        <v>48</v>
      </c>
      <c r="Z229" s="31">
        <f>IF($D229="m",VLOOKUP(Y229,AgeStdHMS!$A:$L,7,FALSE),VLOOKUP(Y229,'AgeStdHMS W'!$A:$L,7,FALSE))</f>
        <v>2.0520833333333332E-2</v>
      </c>
      <c r="AA229" s="66">
        <f t="shared" si="40"/>
        <v>48</v>
      </c>
      <c r="AB229" s="31">
        <f>IF($D229="m",VLOOKUP(AA229,AgeStdHMS!$A:$L,7,FALSE),VLOOKUP(AA229,'AgeStdHMS W'!$A:$L,7,FALSE))</f>
        <v>2.0520833333333332E-2</v>
      </c>
      <c r="AC229" s="66">
        <f t="shared" si="41"/>
        <v>48</v>
      </c>
      <c r="AD229" s="31">
        <f>IF($D229="m",VLOOKUP(AC229,AgeStdHMS!$A:$L,7,FALSE),VLOOKUP(AC229,'AgeStdHMS W'!$A:$L,7,FALSE))</f>
        <v>2.0520833333333332E-2</v>
      </c>
    </row>
    <row r="230" spans="1:30" x14ac:dyDescent="0.2">
      <c r="A230" s="60" t="s">
        <v>307</v>
      </c>
      <c r="B230" s="60" t="s">
        <v>306</v>
      </c>
      <c r="C230" s="60" t="str">
        <f t="shared" si="43"/>
        <v>Stephanie Squires</v>
      </c>
      <c r="D230" s="70" t="s">
        <v>874</v>
      </c>
      <c r="E230" s="63">
        <v>28225</v>
      </c>
      <c r="F230" s="60" t="s">
        <v>305</v>
      </c>
      <c r="G230" s="66">
        <f t="shared" si="44"/>
        <v>38</v>
      </c>
      <c r="H230" s="31">
        <f>IF(D230="m",VLOOKUP(G230,AgeStdHMS!$A:$L,10,FALSE),VLOOKUP(G230,'AgeStdHMS W'!A:L,10,FALSE))</f>
        <v>3.5057870370370371E-2</v>
      </c>
      <c r="I230" s="66">
        <f t="shared" si="42"/>
        <v>38</v>
      </c>
      <c r="J230" s="31">
        <f>IF($D230="m",VLOOKUP(I230,AgeStdHMS!$A:$L,12,FALSE),VLOOKUP(I230,'AgeStdHMS W'!$A:$L,12,FALSE))</f>
        <v>4.6319444444444448E-2</v>
      </c>
      <c r="K230" s="66">
        <f t="shared" si="35"/>
        <v>38</v>
      </c>
      <c r="L230" s="31">
        <f>IF($D230="m",VLOOKUP(K230,AgeStdHMS!$A:$L,12,FALSE),VLOOKUP(K230,'AgeStdHMS W'!$A:$L,12,FALSE))</f>
        <v>4.6319444444444448E-2</v>
      </c>
      <c r="M230" s="66">
        <f t="shared" si="36"/>
        <v>38</v>
      </c>
      <c r="N230" s="31">
        <f>IF($D230="m",VLOOKUP(M230,AgeStdHMS!$A:$L,2,FALSE),VLOOKUP(M230,'AgeStdHMS W'!$A:$L,2,FALSE))</f>
        <v>1.0428240740740741E-2</v>
      </c>
      <c r="O230" s="66">
        <f t="shared" si="37"/>
        <v>39</v>
      </c>
      <c r="P230" s="31">
        <f>IF($D230="m",VLOOKUP(O230,AgeStdHMS!$A:$L,7,FALSE),VLOOKUP(O230,'AgeStdHMS W'!$A:$L,7,FALSE))</f>
        <v>2.1562499999999998E-2</v>
      </c>
      <c r="Q230" s="66">
        <f t="shared" si="37"/>
        <v>39</v>
      </c>
      <c r="R230" s="31">
        <f>IF($D230="m",VLOOKUP(Q230,AgeStdHMS!$A:$L,7,FALSE),VLOOKUP(Q230,'AgeStdHMS W'!$A:$L,7,FALSE))</f>
        <v>2.1562499999999998E-2</v>
      </c>
      <c r="S230" s="66">
        <f t="shared" si="37"/>
        <v>39</v>
      </c>
      <c r="T230" s="31">
        <f>IF($D230="m",VLOOKUP(S230,AgeStdHMS!$A:$L,7,FALSE),VLOOKUP(S230,'AgeStdHMS W'!$A:$L,7,FALSE))</f>
        <v>2.1562499999999998E-2</v>
      </c>
      <c r="U230" s="66">
        <f t="shared" si="37"/>
        <v>39</v>
      </c>
      <c r="V230" s="31">
        <f>IF($D230="m",VLOOKUP(U230,AgeStdHMS!$A:$L,7,FALSE),VLOOKUP(U230,'AgeStdHMS W'!$A:$L,7,FALSE))</f>
        <v>2.1562499999999998E-2</v>
      </c>
      <c r="W230" s="66">
        <f t="shared" si="38"/>
        <v>39</v>
      </c>
      <c r="X230" s="31">
        <f>IF($D230="m",VLOOKUP(W230,AgeStdHMS!$A:$L,7,FALSE),VLOOKUP(W230,'AgeStdHMS W'!$A:$L,7,FALSE))</f>
        <v>2.1562499999999998E-2</v>
      </c>
      <c r="Y230" s="66">
        <f t="shared" si="39"/>
        <v>39</v>
      </c>
      <c r="Z230" s="31">
        <f>IF($D230="m",VLOOKUP(Y230,AgeStdHMS!$A:$L,7,FALSE),VLOOKUP(Y230,'AgeStdHMS W'!$A:$L,7,FALSE))</f>
        <v>2.1562499999999998E-2</v>
      </c>
      <c r="AA230" s="66">
        <f t="shared" si="40"/>
        <v>39</v>
      </c>
      <c r="AB230" s="31">
        <f>IF($D230="m",VLOOKUP(AA230,AgeStdHMS!$A:$L,7,FALSE),VLOOKUP(AA230,'AgeStdHMS W'!$A:$L,7,FALSE))</f>
        <v>2.1562499999999998E-2</v>
      </c>
      <c r="AC230" s="66">
        <f t="shared" si="41"/>
        <v>39</v>
      </c>
      <c r="AD230" s="31">
        <f>IF($D230="m",VLOOKUP(AC230,AgeStdHMS!$A:$L,7,FALSE),VLOOKUP(AC230,'AgeStdHMS W'!$A:$L,7,FALSE))</f>
        <v>2.1562499999999998E-2</v>
      </c>
    </row>
    <row r="231" spans="1:30" x14ac:dyDescent="0.2">
      <c r="A231" s="60" t="s">
        <v>304</v>
      </c>
      <c r="B231" s="60" t="s">
        <v>301</v>
      </c>
      <c r="C231" s="60" t="str">
        <f t="shared" si="43"/>
        <v>Helen Stafford</v>
      </c>
      <c r="D231" s="70" t="s">
        <v>874</v>
      </c>
      <c r="E231" s="63">
        <v>29654</v>
      </c>
      <c r="F231" s="60" t="s">
        <v>303</v>
      </c>
      <c r="G231" s="66">
        <f t="shared" si="44"/>
        <v>34</v>
      </c>
      <c r="H231" s="31">
        <f>IF(D231="m",VLOOKUP(G231,AgeStdHMS!$A:$L,10,FALSE),VLOOKUP(G231,'AgeStdHMS W'!A:L,10,FALSE))</f>
        <v>3.4513888888888886E-2</v>
      </c>
      <c r="I231" s="66">
        <f t="shared" si="42"/>
        <v>34</v>
      </c>
      <c r="J231" s="31">
        <f>IF($D231="m",VLOOKUP(I231,AgeStdHMS!$A:$L,12,FALSE),VLOOKUP(I231,'AgeStdHMS W'!$A:$L,12,FALSE))</f>
        <v>4.5590277777777778E-2</v>
      </c>
      <c r="K231" s="66">
        <f t="shared" si="35"/>
        <v>35</v>
      </c>
      <c r="L231" s="31">
        <f>IF($D231="m",VLOOKUP(K231,AgeStdHMS!$A:$L,12,FALSE),VLOOKUP(K231,'AgeStdHMS W'!$A:$L,12,FALSE))</f>
        <v>4.5729166666666668E-2</v>
      </c>
      <c r="M231" s="66">
        <f t="shared" si="36"/>
        <v>35</v>
      </c>
      <c r="N231" s="31">
        <f>IF($D231="m",VLOOKUP(M231,AgeStdHMS!$A:$L,2,FALSE),VLOOKUP(M231,'AgeStdHMS W'!$A:$L,2,FALSE))</f>
        <v>1.0324074074074074E-2</v>
      </c>
      <c r="O231" s="66">
        <f t="shared" si="37"/>
        <v>35</v>
      </c>
      <c r="P231" s="31">
        <f>IF($D231="m",VLOOKUP(O231,AgeStdHMS!$A:$L,7,FALSE),VLOOKUP(O231,'AgeStdHMS W'!$A:$L,7,FALSE))</f>
        <v>2.1215277777777777E-2</v>
      </c>
      <c r="Q231" s="66">
        <f t="shared" si="37"/>
        <v>35</v>
      </c>
      <c r="R231" s="31">
        <f>IF($D231="m",VLOOKUP(Q231,AgeStdHMS!$A:$L,7,FALSE),VLOOKUP(Q231,'AgeStdHMS W'!$A:$L,7,FALSE))</f>
        <v>2.1215277777777777E-2</v>
      </c>
      <c r="S231" s="66">
        <f t="shared" si="37"/>
        <v>35</v>
      </c>
      <c r="T231" s="31">
        <f>IF($D231="m",VLOOKUP(S231,AgeStdHMS!$A:$L,7,FALSE),VLOOKUP(S231,'AgeStdHMS W'!$A:$L,7,FALSE))</f>
        <v>2.1215277777777777E-2</v>
      </c>
      <c r="U231" s="66">
        <f t="shared" si="37"/>
        <v>35</v>
      </c>
      <c r="V231" s="31">
        <f>IF($D231="m",VLOOKUP(U231,AgeStdHMS!$A:$L,7,FALSE),VLOOKUP(U231,'AgeStdHMS W'!$A:$L,7,FALSE))</f>
        <v>2.1215277777777777E-2</v>
      </c>
      <c r="W231" s="66">
        <f t="shared" si="38"/>
        <v>35</v>
      </c>
      <c r="X231" s="31">
        <f>IF($D231="m",VLOOKUP(W231,AgeStdHMS!$A:$L,7,FALSE),VLOOKUP(W231,'AgeStdHMS W'!$A:$L,7,FALSE))</f>
        <v>2.1215277777777777E-2</v>
      </c>
      <c r="Y231" s="66">
        <f t="shared" si="39"/>
        <v>35</v>
      </c>
      <c r="Z231" s="31">
        <f>IF($D231="m",VLOOKUP(Y231,AgeStdHMS!$A:$L,7,FALSE),VLOOKUP(Y231,'AgeStdHMS W'!$A:$L,7,FALSE))</f>
        <v>2.1215277777777777E-2</v>
      </c>
      <c r="AA231" s="66">
        <f t="shared" si="40"/>
        <v>35</v>
      </c>
      <c r="AB231" s="31">
        <f>IF($D231="m",VLOOKUP(AA231,AgeStdHMS!$A:$L,7,FALSE),VLOOKUP(AA231,'AgeStdHMS W'!$A:$L,7,FALSE))</f>
        <v>2.1215277777777777E-2</v>
      </c>
      <c r="AC231" s="66">
        <f t="shared" si="41"/>
        <v>35</v>
      </c>
      <c r="AD231" s="31">
        <f>IF($D231="m",VLOOKUP(AC231,AgeStdHMS!$A:$L,7,FALSE),VLOOKUP(AC231,'AgeStdHMS W'!$A:$L,7,FALSE))</f>
        <v>2.1215277777777777E-2</v>
      </c>
    </row>
    <row r="232" spans="1:30" x14ac:dyDescent="0.2">
      <c r="A232" s="60" t="s">
        <v>302</v>
      </c>
      <c r="B232" s="60" t="s">
        <v>301</v>
      </c>
      <c r="C232" s="60" t="str">
        <f t="shared" si="43"/>
        <v>Phil Stafford</v>
      </c>
      <c r="D232" s="70" t="s">
        <v>873</v>
      </c>
      <c r="E232" s="63">
        <v>19867</v>
      </c>
      <c r="F232" s="60" t="s">
        <v>300</v>
      </c>
      <c r="G232" s="66">
        <f t="shared" si="44"/>
        <v>61</v>
      </c>
      <c r="H232" s="31">
        <f>IF(D232="m",VLOOKUP(G232,AgeStdHMS!$A:$L,10,FALSE),VLOOKUP(G232,'AgeStdHMS W'!A:L,10,FALSE))</f>
        <v>3.7754629629629631E-2</v>
      </c>
      <c r="I232" s="66">
        <f t="shared" si="42"/>
        <v>61</v>
      </c>
      <c r="J232" s="31">
        <f>IF($D232="m",VLOOKUP(I232,AgeStdHMS!$A:$L,12,FALSE),VLOOKUP(I232,'AgeStdHMS W'!$A:$L,12,FALSE))</f>
        <v>5.0011574074074076E-2</v>
      </c>
      <c r="K232" s="66">
        <f t="shared" si="35"/>
        <v>61</v>
      </c>
      <c r="L232" s="31">
        <f>IF($D232="m",VLOOKUP(K232,AgeStdHMS!$A:$L,12,FALSE),VLOOKUP(K232,'AgeStdHMS W'!$A:$L,12,FALSE))</f>
        <v>5.0011574074074076E-2</v>
      </c>
      <c r="M232" s="66">
        <f t="shared" si="36"/>
        <v>61</v>
      </c>
      <c r="N232" s="31">
        <f>IF($D232="m",VLOOKUP(M232,AgeStdHMS!$A:$L,2,FALSE),VLOOKUP(M232,'AgeStdHMS W'!$A:$L,2,FALSE))</f>
        <v>1.1180555555555555E-2</v>
      </c>
      <c r="O232" s="66">
        <f t="shared" si="37"/>
        <v>61</v>
      </c>
      <c r="P232" s="31">
        <f>IF($D232="m",VLOOKUP(O232,AgeStdHMS!$A:$L,7,FALSE),VLOOKUP(O232,'AgeStdHMS W'!$A:$L,7,FALSE))</f>
        <v>2.298611111111111E-2</v>
      </c>
      <c r="Q232" s="66">
        <f t="shared" si="37"/>
        <v>62</v>
      </c>
      <c r="R232" s="31">
        <f>IF($D232="m",VLOOKUP(Q232,AgeStdHMS!$A:$L,7,FALSE),VLOOKUP(Q232,'AgeStdHMS W'!$A:$L,7,FALSE))</f>
        <v>2.3206018518518518E-2</v>
      </c>
      <c r="S232" s="66">
        <f t="shared" si="37"/>
        <v>62</v>
      </c>
      <c r="T232" s="31">
        <f>IF($D232="m",VLOOKUP(S232,AgeStdHMS!$A:$L,7,FALSE),VLOOKUP(S232,'AgeStdHMS W'!$A:$L,7,FALSE))</f>
        <v>2.3206018518518518E-2</v>
      </c>
      <c r="U232" s="66">
        <f t="shared" si="37"/>
        <v>62</v>
      </c>
      <c r="V232" s="31">
        <f>IF($D232="m",VLOOKUP(U232,AgeStdHMS!$A:$L,7,FALSE),VLOOKUP(U232,'AgeStdHMS W'!$A:$L,7,FALSE))</f>
        <v>2.3206018518518518E-2</v>
      </c>
      <c r="W232" s="66">
        <f t="shared" si="38"/>
        <v>61</v>
      </c>
      <c r="X232" s="31">
        <f>IF($D232="m",VLOOKUP(W232,AgeStdHMS!$A:$L,7,FALSE),VLOOKUP(W232,'AgeStdHMS W'!$A:$L,7,FALSE))</f>
        <v>2.298611111111111E-2</v>
      </c>
      <c r="Y232" s="66">
        <f t="shared" si="39"/>
        <v>61</v>
      </c>
      <c r="Z232" s="31">
        <f>IF($D232="m",VLOOKUP(Y232,AgeStdHMS!$A:$L,7,FALSE),VLOOKUP(Y232,'AgeStdHMS W'!$A:$L,7,FALSE))</f>
        <v>2.298611111111111E-2</v>
      </c>
      <c r="AA232" s="66">
        <f t="shared" si="40"/>
        <v>61</v>
      </c>
      <c r="AB232" s="31">
        <f>IF($D232="m",VLOOKUP(AA232,AgeStdHMS!$A:$L,7,FALSE),VLOOKUP(AA232,'AgeStdHMS W'!$A:$L,7,FALSE))</f>
        <v>2.298611111111111E-2</v>
      </c>
      <c r="AC232" s="66">
        <f t="shared" si="41"/>
        <v>61</v>
      </c>
      <c r="AD232" s="31">
        <f>IF($D232="m",VLOOKUP(AC232,AgeStdHMS!$A:$L,7,FALSE),VLOOKUP(AC232,'AgeStdHMS W'!$A:$L,7,FALSE))</f>
        <v>2.298611111111111E-2</v>
      </c>
    </row>
    <row r="233" spans="1:30" x14ac:dyDescent="0.2">
      <c r="A233" s="70" t="s">
        <v>299</v>
      </c>
      <c r="B233" s="70" t="s">
        <v>872</v>
      </c>
      <c r="C233" s="60" t="str">
        <f t="shared" si="43"/>
        <v>Maureen Steed</v>
      </c>
      <c r="D233" s="70" t="s">
        <v>874</v>
      </c>
      <c r="E233" s="63">
        <v>18626</v>
      </c>
      <c r="F233" s="60" t="s">
        <v>298</v>
      </c>
      <c r="G233" s="66">
        <f t="shared" si="44"/>
        <v>65</v>
      </c>
      <c r="H233" s="31">
        <f>IF(D233="m",VLOOKUP(G233,AgeStdHMS!$A:$L,10,FALSE),VLOOKUP(G233,'AgeStdHMS W'!A:L,10,FALSE))</f>
        <v>4.7476851851851853E-2</v>
      </c>
      <c r="I233" s="66">
        <f t="shared" si="42"/>
        <v>65</v>
      </c>
      <c r="J233" s="31">
        <f>IF($D233="m",VLOOKUP(I233,AgeStdHMS!$A:$L,12,FALSE),VLOOKUP(I233,'AgeStdHMS W'!$A:$L,12,FALSE))</f>
        <v>6.2731481481481485E-2</v>
      </c>
      <c r="K233" s="66">
        <f t="shared" si="35"/>
        <v>65</v>
      </c>
      <c r="L233" s="31">
        <f>IF($D233="m",VLOOKUP(K233,AgeStdHMS!$A:$L,12,FALSE),VLOOKUP(K233,'AgeStdHMS W'!$A:$L,12,FALSE))</f>
        <v>6.2731481481481485E-2</v>
      </c>
      <c r="M233" s="66">
        <f t="shared" si="36"/>
        <v>65</v>
      </c>
      <c r="N233" s="31">
        <f>IF($D233="m",VLOOKUP(M233,AgeStdHMS!$A:$L,2,FALSE),VLOOKUP(M233,'AgeStdHMS W'!$A:$L,2,FALSE))</f>
        <v>1.3703703703703704E-2</v>
      </c>
      <c r="O233" s="66">
        <f t="shared" si="37"/>
        <v>65</v>
      </c>
      <c r="P233" s="31">
        <f>IF($D233="m",VLOOKUP(O233,AgeStdHMS!$A:$L,7,FALSE),VLOOKUP(O233,'AgeStdHMS W'!$A:$L,7,FALSE))</f>
        <v>2.8958333333333332E-2</v>
      </c>
      <c r="Q233" s="66">
        <f t="shared" si="37"/>
        <v>65</v>
      </c>
      <c r="R233" s="31">
        <f>IF($D233="m",VLOOKUP(Q233,AgeStdHMS!$A:$L,7,FALSE),VLOOKUP(Q233,'AgeStdHMS W'!$A:$L,7,FALSE))</f>
        <v>2.8958333333333332E-2</v>
      </c>
      <c r="S233" s="66">
        <f t="shared" si="37"/>
        <v>65</v>
      </c>
      <c r="T233" s="31">
        <f>IF($D233="m",VLOOKUP(S233,AgeStdHMS!$A:$L,7,FALSE),VLOOKUP(S233,'AgeStdHMS W'!$A:$L,7,FALSE))</f>
        <v>2.8958333333333332E-2</v>
      </c>
      <c r="U233" s="66">
        <f t="shared" si="37"/>
        <v>65</v>
      </c>
      <c r="V233" s="31">
        <f>IF($D233="m",VLOOKUP(U233,AgeStdHMS!$A:$L,7,FALSE),VLOOKUP(U233,'AgeStdHMS W'!$A:$L,7,FALSE))</f>
        <v>2.8958333333333332E-2</v>
      </c>
      <c r="W233" s="66">
        <f t="shared" si="38"/>
        <v>65</v>
      </c>
      <c r="X233" s="31">
        <f>IF($D233="m",VLOOKUP(W233,AgeStdHMS!$A:$L,7,FALSE),VLOOKUP(W233,'AgeStdHMS W'!$A:$L,7,FALSE))</f>
        <v>2.8958333333333332E-2</v>
      </c>
      <c r="Y233" s="66">
        <f t="shared" si="39"/>
        <v>65</v>
      </c>
      <c r="Z233" s="31">
        <f>IF($D233="m",VLOOKUP(Y233,AgeStdHMS!$A:$L,7,FALSE),VLOOKUP(Y233,'AgeStdHMS W'!$A:$L,7,FALSE))</f>
        <v>2.8958333333333332E-2</v>
      </c>
      <c r="AA233" s="66">
        <f t="shared" si="40"/>
        <v>65</v>
      </c>
      <c r="AB233" s="31">
        <f>IF($D233="m",VLOOKUP(AA233,AgeStdHMS!$A:$L,7,FALSE),VLOOKUP(AA233,'AgeStdHMS W'!$A:$L,7,FALSE))</f>
        <v>2.8958333333333332E-2</v>
      </c>
      <c r="AC233" s="66">
        <f t="shared" si="41"/>
        <v>65</v>
      </c>
      <c r="AD233" s="31">
        <f>IF($D233="m",VLOOKUP(AC233,AgeStdHMS!$A:$L,7,FALSE),VLOOKUP(AC233,'AgeStdHMS W'!$A:$L,7,FALSE))</f>
        <v>2.8958333333333332E-2</v>
      </c>
    </row>
    <row r="234" spans="1:30" x14ac:dyDescent="0.2">
      <c r="A234" s="60" t="s">
        <v>297</v>
      </c>
      <c r="B234" s="60" t="s">
        <v>296</v>
      </c>
      <c r="C234" s="60" t="str">
        <f t="shared" si="43"/>
        <v>Zoe Stephens</v>
      </c>
      <c r="D234" s="70" t="s">
        <v>874</v>
      </c>
      <c r="E234" s="63">
        <v>30215</v>
      </c>
      <c r="F234" s="60" t="s">
        <v>295</v>
      </c>
      <c r="G234" s="66">
        <f t="shared" si="44"/>
        <v>33</v>
      </c>
      <c r="H234" s="31">
        <f>IF(D234="m",VLOOKUP(G234,AgeStdHMS!$A:$L,10,FALSE),VLOOKUP(G234,'AgeStdHMS W'!A:L,10,FALSE))</f>
        <v>3.4421296296296297E-2</v>
      </c>
      <c r="I234" s="66">
        <f t="shared" si="42"/>
        <v>33</v>
      </c>
      <c r="J234" s="31">
        <f>IF($D234="m",VLOOKUP(I234,AgeStdHMS!$A:$L,12,FALSE),VLOOKUP(I234,'AgeStdHMS W'!$A:$L,12,FALSE))</f>
        <v>4.5474537037037036E-2</v>
      </c>
      <c r="K234" s="66">
        <f t="shared" si="35"/>
        <v>33</v>
      </c>
      <c r="L234" s="31">
        <f>IF($D234="m",VLOOKUP(K234,AgeStdHMS!$A:$L,12,FALSE),VLOOKUP(K234,'AgeStdHMS W'!$A:$L,12,FALSE))</f>
        <v>4.5474537037037036E-2</v>
      </c>
      <c r="M234" s="66">
        <f t="shared" si="36"/>
        <v>33</v>
      </c>
      <c r="N234" s="31">
        <f>IF($D234="m",VLOOKUP(M234,AgeStdHMS!$A:$L,2,FALSE),VLOOKUP(M234,'AgeStdHMS W'!$A:$L,2,FALSE))</f>
        <v>1.0277777777777778E-2</v>
      </c>
      <c r="O234" s="66">
        <f t="shared" si="37"/>
        <v>33</v>
      </c>
      <c r="P234" s="31">
        <f>IF($D234="m",VLOOKUP(O234,AgeStdHMS!$A:$L,7,FALSE),VLOOKUP(O234,'AgeStdHMS W'!$A:$L,7,FALSE))</f>
        <v>2.1122685185185185E-2</v>
      </c>
      <c r="Q234" s="66">
        <f t="shared" si="37"/>
        <v>33</v>
      </c>
      <c r="R234" s="31">
        <f>IF($D234="m",VLOOKUP(Q234,AgeStdHMS!$A:$L,7,FALSE),VLOOKUP(Q234,'AgeStdHMS W'!$A:$L,7,FALSE))</f>
        <v>2.1122685185185185E-2</v>
      </c>
      <c r="S234" s="66">
        <f t="shared" si="37"/>
        <v>33</v>
      </c>
      <c r="T234" s="31">
        <f>IF($D234="m",VLOOKUP(S234,AgeStdHMS!$A:$L,7,FALSE),VLOOKUP(S234,'AgeStdHMS W'!$A:$L,7,FALSE))</f>
        <v>2.1122685185185185E-2</v>
      </c>
      <c r="U234" s="66">
        <f t="shared" si="37"/>
        <v>33</v>
      </c>
      <c r="V234" s="31">
        <f>IF($D234="m",VLOOKUP(U234,AgeStdHMS!$A:$L,7,FALSE),VLOOKUP(U234,'AgeStdHMS W'!$A:$L,7,FALSE))</f>
        <v>2.1122685185185185E-2</v>
      </c>
      <c r="W234" s="66">
        <f t="shared" si="38"/>
        <v>33</v>
      </c>
      <c r="X234" s="31">
        <f>IF($D234="m",VLOOKUP(W234,AgeStdHMS!$A:$L,7,FALSE),VLOOKUP(W234,'AgeStdHMS W'!$A:$L,7,FALSE))</f>
        <v>2.1122685185185185E-2</v>
      </c>
      <c r="Y234" s="66">
        <f t="shared" si="39"/>
        <v>33</v>
      </c>
      <c r="Z234" s="31">
        <f>IF($D234="m",VLOOKUP(Y234,AgeStdHMS!$A:$L,7,FALSE),VLOOKUP(Y234,'AgeStdHMS W'!$A:$L,7,FALSE))</f>
        <v>2.1122685185185185E-2</v>
      </c>
      <c r="AA234" s="66">
        <f t="shared" si="40"/>
        <v>33</v>
      </c>
      <c r="AB234" s="31">
        <f>IF($D234="m",VLOOKUP(AA234,AgeStdHMS!$A:$L,7,FALSE),VLOOKUP(AA234,'AgeStdHMS W'!$A:$L,7,FALSE))</f>
        <v>2.1122685185185185E-2</v>
      </c>
      <c r="AC234" s="66">
        <f t="shared" si="41"/>
        <v>33</v>
      </c>
      <c r="AD234" s="31">
        <f>IF($D234="m",VLOOKUP(AC234,AgeStdHMS!$A:$L,7,FALSE),VLOOKUP(AC234,'AgeStdHMS W'!$A:$L,7,FALSE))</f>
        <v>2.1122685185185185E-2</v>
      </c>
    </row>
    <row r="235" spans="1:30" x14ac:dyDescent="0.2">
      <c r="A235" s="70" t="s">
        <v>887</v>
      </c>
      <c r="B235" s="60" t="s">
        <v>294</v>
      </c>
      <c r="C235" s="60" t="str">
        <f t="shared" si="43"/>
        <v>Craig Stephenson</v>
      </c>
      <c r="D235" s="70" t="s">
        <v>873</v>
      </c>
      <c r="E235" s="63">
        <v>25395</v>
      </c>
      <c r="F235" s="60" t="s">
        <v>293</v>
      </c>
      <c r="G235" s="66">
        <f t="shared" si="44"/>
        <v>46</v>
      </c>
      <c r="H235" s="31">
        <f>IF(D235="m",VLOOKUP(G235,AgeStdHMS!$A:$L,10,FALSE),VLOOKUP(G235,'AgeStdHMS W'!A:L,10,FALSE))</f>
        <v>3.3067129629629627E-2</v>
      </c>
      <c r="I235" s="66">
        <f t="shared" si="42"/>
        <v>46</v>
      </c>
      <c r="J235" s="31">
        <f>IF($D235="m",VLOOKUP(I235,AgeStdHMS!$A:$L,12,FALSE),VLOOKUP(I235,'AgeStdHMS W'!$A:$L,12,FALSE))</f>
        <v>4.372685185185185E-2</v>
      </c>
      <c r="K235" s="66">
        <f t="shared" si="35"/>
        <v>46</v>
      </c>
      <c r="L235" s="31">
        <f>IF($D235="m",VLOOKUP(K235,AgeStdHMS!$A:$L,12,FALSE),VLOOKUP(K235,'AgeStdHMS W'!$A:$L,12,FALSE))</f>
        <v>4.372685185185185E-2</v>
      </c>
      <c r="M235" s="66">
        <f t="shared" si="36"/>
        <v>46</v>
      </c>
      <c r="N235" s="31">
        <f>IF($D235="m",VLOOKUP(M235,AgeStdHMS!$A:$L,2,FALSE),VLOOKUP(M235,'AgeStdHMS W'!$A:$L,2,FALSE))</f>
        <v>9.9421296296296289E-3</v>
      </c>
      <c r="O235" s="66">
        <f t="shared" si="37"/>
        <v>46</v>
      </c>
      <c r="P235" s="31">
        <f>IF($D235="m",VLOOKUP(O235,AgeStdHMS!$A:$L,7,FALSE),VLOOKUP(O235,'AgeStdHMS W'!$A:$L,7,FALSE))</f>
        <v>2.0185185185185184E-2</v>
      </c>
      <c r="Q235" s="66">
        <f t="shared" si="37"/>
        <v>46</v>
      </c>
      <c r="R235" s="31">
        <f>IF($D235="m",VLOOKUP(Q235,AgeStdHMS!$A:$L,7,FALSE),VLOOKUP(Q235,'AgeStdHMS W'!$A:$L,7,FALSE))</f>
        <v>2.0185185185185184E-2</v>
      </c>
      <c r="S235" s="66">
        <f t="shared" si="37"/>
        <v>46</v>
      </c>
      <c r="T235" s="31">
        <f>IF($D235="m",VLOOKUP(S235,AgeStdHMS!$A:$L,7,FALSE),VLOOKUP(S235,'AgeStdHMS W'!$A:$L,7,FALSE))</f>
        <v>2.0185185185185184E-2</v>
      </c>
      <c r="U235" s="66">
        <f t="shared" si="37"/>
        <v>47</v>
      </c>
      <c r="V235" s="31">
        <f>IF($D235="m",VLOOKUP(U235,AgeStdHMS!$A:$L,7,FALSE),VLOOKUP(U235,'AgeStdHMS W'!$A:$L,7,FALSE))</f>
        <v>2.0347222222222221E-2</v>
      </c>
      <c r="W235" s="66">
        <f t="shared" si="38"/>
        <v>46</v>
      </c>
      <c r="X235" s="31">
        <f>IF($D235="m",VLOOKUP(W235,AgeStdHMS!$A:$L,7,FALSE),VLOOKUP(W235,'AgeStdHMS W'!$A:$L,7,FALSE))</f>
        <v>2.0185185185185184E-2</v>
      </c>
      <c r="Y235" s="66">
        <f t="shared" si="39"/>
        <v>46</v>
      </c>
      <c r="Z235" s="31">
        <f>IF($D235="m",VLOOKUP(Y235,AgeStdHMS!$A:$L,7,FALSE),VLOOKUP(Y235,'AgeStdHMS W'!$A:$L,7,FALSE))</f>
        <v>2.0185185185185184E-2</v>
      </c>
      <c r="AA235" s="66">
        <f t="shared" si="40"/>
        <v>46</v>
      </c>
      <c r="AB235" s="31">
        <f>IF($D235="m",VLOOKUP(AA235,AgeStdHMS!$A:$L,7,FALSE),VLOOKUP(AA235,'AgeStdHMS W'!$A:$L,7,FALSE))</f>
        <v>2.0185185185185184E-2</v>
      </c>
      <c r="AC235" s="66">
        <f t="shared" si="41"/>
        <v>46</v>
      </c>
      <c r="AD235" s="31">
        <f>IF($D235="m",VLOOKUP(AC235,AgeStdHMS!$A:$L,7,FALSE),VLOOKUP(AC235,'AgeStdHMS W'!$A:$L,7,FALSE))</f>
        <v>2.0185185185185184E-2</v>
      </c>
    </row>
    <row r="236" spans="1:30" x14ac:dyDescent="0.2">
      <c r="A236" s="60" t="s">
        <v>292</v>
      </c>
      <c r="B236" s="60" t="s">
        <v>285</v>
      </c>
      <c r="C236" s="60" t="str">
        <f t="shared" si="43"/>
        <v>Lynette Stewart</v>
      </c>
      <c r="D236" s="70" t="s">
        <v>874</v>
      </c>
      <c r="E236" s="63">
        <v>20331</v>
      </c>
      <c r="F236" s="60" t="s">
        <v>291</v>
      </c>
      <c r="G236" s="66">
        <f t="shared" si="44"/>
        <v>60</v>
      </c>
      <c r="H236" s="31">
        <f>IF(D236="m",VLOOKUP(G236,AgeStdHMS!$A:$L,10,FALSE),VLOOKUP(G236,'AgeStdHMS W'!A:L,10,FALSE))</f>
        <v>4.4259259259259262E-2</v>
      </c>
      <c r="I236" s="66">
        <f t="shared" si="42"/>
        <v>60</v>
      </c>
      <c r="J236" s="31">
        <f>IF($D236="m",VLOOKUP(I236,AgeStdHMS!$A:$L,12,FALSE),VLOOKUP(I236,'AgeStdHMS W'!$A:$L,12,FALSE))</f>
        <v>5.8472222222222224E-2</v>
      </c>
      <c r="K236" s="66">
        <f t="shared" si="35"/>
        <v>60</v>
      </c>
      <c r="L236" s="31">
        <f>IF($D236="m",VLOOKUP(K236,AgeStdHMS!$A:$L,12,FALSE),VLOOKUP(K236,'AgeStdHMS W'!$A:$L,12,FALSE))</f>
        <v>5.8472222222222224E-2</v>
      </c>
      <c r="M236" s="66">
        <f t="shared" si="36"/>
        <v>60</v>
      </c>
      <c r="N236" s="31">
        <f>IF($D236="m",VLOOKUP(M236,AgeStdHMS!$A:$L,2,FALSE),VLOOKUP(M236,'AgeStdHMS W'!$A:$L,2,FALSE))</f>
        <v>1.2870370370370371E-2</v>
      </c>
      <c r="O236" s="66">
        <f t="shared" si="37"/>
        <v>60</v>
      </c>
      <c r="P236" s="31">
        <f>IF($D236="m",VLOOKUP(O236,AgeStdHMS!$A:$L,7,FALSE),VLOOKUP(O236,'AgeStdHMS W'!$A:$L,7,FALSE))</f>
        <v>2.7002314814814816E-2</v>
      </c>
      <c r="Q236" s="66">
        <f t="shared" si="37"/>
        <v>60</v>
      </c>
      <c r="R236" s="31">
        <f>IF($D236="m",VLOOKUP(Q236,AgeStdHMS!$A:$L,7,FALSE),VLOOKUP(Q236,'AgeStdHMS W'!$A:$L,7,FALSE))</f>
        <v>2.7002314814814816E-2</v>
      </c>
      <c r="S236" s="66">
        <f t="shared" si="37"/>
        <v>60</v>
      </c>
      <c r="T236" s="31">
        <f>IF($D236="m",VLOOKUP(S236,AgeStdHMS!$A:$L,7,FALSE),VLOOKUP(S236,'AgeStdHMS W'!$A:$L,7,FALSE))</f>
        <v>2.7002314814814816E-2</v>
      </c>
      <c r="U236" s="66">
        <f t="shared" si="37"/>
        <v>60</v>
      </c>
      <c r="V236" s="31">
        <f>IF($D236="m",VLOOKUP(U236,AgeStdHMS!$A:$L,7,FALSE),VLOOKUP(U236,'AgeStdHMS W'!$A:$L,7,FALSE))</f>
        <v>2.7002314814814816E-2</v>
      </c>
      <c r="W236" s="66">
        <f t="shared" si="38"/>
        <v>60</v>
      </c>
      <c r="X236" s="31">
        <f>IF($D236="m",VLOOKUP(W236,AgeStdHMS!$A:$L,7,FALSE),VLOOKUP(W236,'AgeStdHMS W'!$A:$L,7,FALSE))</f>
        <v>2.7002314814814816E-2</v>
      </c>
      <c r="Y236" s="66">
        <f t="shared" si="39"/>
        <v>60</v>
      </c>
      <c r="Z236" s="31">
        <f>IF($D236="m",VLOOKUP(Y236,AgeStdHMS!$A:$L,7,FALSE),VLOOKUP(Y236,'AgeStdHMS W'!$A:$L,7,FALSE))</f>
        <v>2.7002314814814816E-2</v>
      </c>
      <c r="AA236" s="66">
        <f t="shared" si="40"/>
        <v>60</v>
      </c>
      <c r="AB236" s="31">
        <f>IF($D236="m",VLOOKUP(AA236,AgeStdHMS!$A:$L,7,FALSE),VLOOKUP(AA236,'AgeStdHMS W'!$A:$L,7,FALSE))</f>
        <v>2.7002314814814816E-2</v>
      </c>
      <c r="AC236" s="66">
        <f t="shared" si="41"/>
        <v>60</v>
      </c>
      <c r="AD236" s="31">
        <f>IF($D236="m",VLOOKUP(AC236,AgeStdHMS!$A:$L,7,FALSE),VLOOKUP(AC236,'AgeStdHMS W'!$A:$L,7,FALSE))</f>
        <v>2.7002314814814816E-2</v>
      </c>
    </row>
    <row r="237" spans="1:30" x14ac:dyDescent="0.2">
      <c r="A237" s="60" t="s">
        <v>290</v>
      </c>
      <c r="B237" s="60" t="s">
        <v>285</v>
      </c>
      <c r="C237" s="60" t="str">
        <f t="shared" si="43"/>
        <v>Alister Stewart</v>
      </c>
      <c r="D237" s="70" t="s">
        <v>873</v>
      </c>
      <c r="E237" s="63">
        <v>19020</v>
      </c>
      <c r="F237" s="60" t="s">
        <v>289</v>
      </c>
      <c r="G237" s="66">
        <f t="shared" si="44"/>
        <v>63</v>
      </c>
      <c r="H237" s="31">
        <f>IF(D237="m",VLOOKUP(G237,AgeStdHMS!$A:$L,10,FALSE),VLOOKUP(G237,'AgeStdHMS W'!A:L,10,FALSE))</f>
        <v>3.8495370370370367E-2</v>
      </c>
      <c r="I237" s="66">
        <f t="shared" si="42"/>
        <v>64</v>
      </c>
      <c r="J237" s="31">
        <f>IF($D237="m",VLOOKUP(I237,AgeStdHMS!$A:$L,12,FALSE),VLOOKUP(I237,'AgeStdHMS W'!$A:$L,12,FALSE))</f>
        <v>5.1504629629629629E-2</v>
      </c>
      <c r="K237" s="66">
        <f t="shared" si="35"/>
        <v>64</v>
      </c>
      <c r="L237" s="31">
        <f>IF($D237="m",VLOOKUP(K237,AgeStdHMS!$A:$L,12,FALSE),VLOOKUP(K237,'AgeStdHMS W'!$A:$L,12,FALSE))</f>
        <v>5.1504629629629629E-2</v>
      </c>
      <c r="M237" s="66">
        <f t="shared" si="36"/>
        <v>64</v>
      </c>
      <c r="N237" s="31">
        <f>IF($D237="m",VLOOKUP(M237,AgeStdHMS!$A:$L,2,FALSE),VLOOKUP(M237,'AgeStdHMS W'!$A:$L,2,FALSE))</f>
        <v>1.1469907407407408E-2</v>
      </c>
      <c r="O237" s="66">
        <f t="shared" si="37"/>
        <v>64</v>
      </c>
      <c r="P237" s="31">
        <f>IF($D237="m",VLOOKUP(O237,AgeStdHMS!$A:$L,7,FALSE),VLOOKUP(O237,'AgeStdHMS W'!$A:$L,7,FALSE))</f>
        <v>2.3645833333333335E-2</v>
      </c>
      <c r="Q237" s="66">
        <f t="shared" si="37"/>
        <v>64</v>
      </c>
      <c r="R237" s="31">
        <f>IF($D237="m",VLOOKUP(Q237,AgeStdHMS!$A:$L,7,FALSE),VLOOKUP(Q237,'AgeStdHMS W'!$A:$L,7,FALSE))</f>
        <v>2.3645833333333335E-2</v>
      </c>
      <c r="S237" s="66">
        <f t="shared" si="37"/>
        <v>64</v>
      </c>
      <c r="T237" s="31">
        <f>IF($D237="m",VLOOKUP(S237,AgeStdHMS!$A:$L,7,FALSE),VLOOKUP(S237,'AgeStdHMS W'!$A:$L,7,FALSE))</f>
        <v>2.3645833333333335E-2</v>
      </c>
      <c r="U237" s="66">
        <f t="shared" si="37"/>
        <v>64</v>
      </c>
      <c r="V237" s="31">
        <f>IF($D237="m",VLOOKUP(U237,AgeStdHMS!$A:$L,7,FALSE),VLOOKUP(U237,'AgeStdHMS W'!$A:$L,7,FALSE))</f>
        <v>2.3645833333333335E-2</v>
      </c>
      <c r="W237" s="66">
        <f t="shared" si="38"/>
        <v>64</v>
      </c>
      <c r="X237" s="31">
        <f>IF($D237="m",VLOOKUP(W237,AgeStdHMS!$A:$L,7,FALSE),VLOOKUP(W237,'AgeStdHMS W'!$A:$L,7,FALSE))</f>
        <v>2.3645833333333335E-2</v>
      </c>
      <c r="Y237" s="66">
        <f t="shared" si="39"/>
        <v>64</v>
      </c>
      <c r="Z237" s="31">
        <f>IF($D237="m",VLOOKUP(Y237,AgeStdHMS!$A:$L,7,FALSE),VLOOKUP(Y237,'AgeStdHMS W'!$A:$L,7,FALSE))</f>
        <v>2.3645833333333335E-2</v>
      </c>
      <c r="AA237" s="66">
        <f t="shared" si="40"/>
        <v>64</v>
      </c>
      <c r="AB237" s="31">
        <f>IF($D237="m",VLOOKUP(AA237,AgeStdHMS!$A:$L,7,FALSE),VLOOKUP(AA237,'AgeStdHMS W'!$A:$L,7,FALSE))</f>
        <v>2.3645833333333335E-2</v>
      </c>
      <c r="AC237" s="66">
        <f t="shared" si="41"/>
        <v>64</v>
      </c>
      <c r="AD237" s="31">
        <f>IF($D237="m",VLOOKUP(AC237,AgeStdHMS!$A:$L,7,FALSE),VLOOKUP(AC237,'AgeStdHMS W'!$A:$L,7,FALSE))</f>
        <v>2.3645833333333335E-2</v>
      </c>
    </row>
    <row r="238" spans="1:30" x14ac:dyDescent="0.2">
      <c r="A238" s="60" t="s">
        <v>288</v>
      </c>
      <c r="B238" s="60" t="s">
        <v>285</v>
      </c>
      <c r="C238" s="60" t="str">
        <f t="shared" si="43"/>
        <v>Nicola Stewart</v>
      </c>
      <c r="D238" s="70" t="s">
        <v>874</v>
      </c>
      <c r="E238" s="63">
        <v>28157</v>
      </c>
      <c r="F238" s="60" t="s">
        <v>287</v>
      </c>
      <c r="G238" s="66">
        <f t="shared" si="44"/>
        <v>38</v>
      </c>
      <c r="H238" s="31">
        <f>IF(D238="m",VLOOKUP(G238,AgeStdHMS!$A:$L,10,FALSE),VLOOKUP(G238,'AgeStdHMS W'!A:L,10,FALSE))</f>
        <v>3.5057870370370371E-2</v>
      </c>
      <c r="I238" s="66">
        <f t="shared" si="42"/>
        <v>39</v>
      </c>
      <c r="J238" s="31">
        <f>IF($D238="m",VLOOKUP(I238,AgeStdHMS!$A:$L,12,FALSE),VLOOKUP(I238,'AgeStdHMS W'!$A:$L,12,FALSE))</f>
        <v>4.65625E-2</v>
      </c>
      <c r="K238" s="66">
        <f t="shared" si="35"/>
        <v>39</v>
      </c>
      <c r="L238" s="31">
        <f>IF($D238="m",VLOOKUP(K238,AgeStdHMS!$A:$L,12,FALSE),VLOOKUP(K238,'AgeStdHMS W'!$A:$L,12,FALSE))</f>
        <v>4.65625E-2</v>
      </c>
      <c r="M238" s="66">
        <f t="shared" si="36"/>
        <v>39</v>
      </c>
      <c r="N238" s="31">
        <f>IF($D238="m",VLOOKUP(M238,AgeStdHMS!$A:$L,2,FALSE),VLOOKUP(M238,'AgeStdHMS W'!$A:$L,2,FALSE))</f>
        <v>1.0474537037037037E-2</v>
      </c>
      <c r="O238" s="66">
        <f t="shared" si="37"/>
        <v>39</v>
      </c>
      <c r="P238" s="31">
        <f>IF($D238="m",VLOOKUP(O238,AgeStdHMS!$A:$L,7,FALSE),VLOOKUP(O238,'AgeStdHMS W'!$A:$L,7,FALSE))</f>
        <v>2.1562499999999998E-2</v>
      </c>
      <c r="Q238" s="66">
        <f t="shared" si="37"/>
        <v>39</v>
      </c>
      <c r="R238" s="31">
        <f>IF($D238="m",VLOOKUP(Q238,AgeStdHMS!$A:$L,7,FALSE),VLOOKUP(Q238,'AgeStdHMS W'!$A:$L,7,FALSE))</f>
        <v>2.1562499999999998E-2</v>
      </c>
      <c r="S238" s="66">
        <f t="shared" si="37"/>
        <v>39</v>
      </c>
      <c r="T238" s="31">
        <f>IF($D238="m",VLOOKUP(S238,AgeStdHMS!$A:$L,7,FALSE),VLOOKUP(S238,'AgeStdHMS W'!$A:$L,7,FALSE))</f>
        <v>2.1562499999999998E-2</v>
      </c>
      <c r="U238" s="66">
        <f t="shared" si="37"/>
        <v>39</v>
      </c>
      <c r="V238" s="31">
        <f>IF($D238="m",VLOOKUP(U238,AgeStdHMS!$A:$L,7,FALSE),VLOOKUP(U238,'AgeStdHMS W'!$A:$L,7,FALSE))</f>
        <v>2.1562499999999998E-2</v>
      </c>
      <c r="W238" s="66">
        <f t="shared" si="38"/>
        <v>39</v>
      </c>
      <c r="X238" s="31">
        <f>IF($D238="m",VLOOKUP(W238,AgeStdHMS!$A:$L,7,FALSE),VLOOKUP(W238,'AgeStdHMS W'!$A:$L,7,FALSE))</f>
        <v>2.1562499999999998E-2</v>
      </c>
      <c r="Y238" s="66">
        <f t="shared" si="39"/>
        <v>39</v>
      </c>
      <c r="Z238" s="31">
        <f>IF($D238="m",VLOOKUP(Y238,AgeStdHMS!$A:$L,7,FALSE),VLOOKUP(Y238,'AgeStdHMS W'!$A:$L,7,FALSE))</f>
        <v>2.1562499999999998E-2</v>
      </c>
      <c r="AA238" s="66">
        <f t="shared" si="40"/>
        <v>39</v>
      </c>
      <c r="AB238" s="31">
        <f>IF($D238="m",VLOOKUP(AA238,AgeStdHMS!$A:$L,7,FALSE),VLOOKUP(AA238,'AgeStdHMS W'!$A:$L,7,FALSE))</f>
        <v>2.1562499999999998E-2</v>
      </c>
      <c r="AC238" s="66">
        <f t="shared" si="41"/>
        <v>39</v>
      </c>
      <c r="AD238" s="31">
        <f>IF($D238="m",VLOOKUP(AC238,AgeStdHMS!$A:$L,7,FALSE),VLOOKUP(AC238,'AgeStdHMS W'!$A:$L,7,FALSE))</f>
        <v>2.1562499999999998E-2</v>
      </c>
    </row>
    <row r="239" spans="1:30" x14ac:dyDescent="0.2">
      <c r="A239" s="60" t="s">
        <v>286</v>
      </c>
      <c r="B239" s="60" t="s">
        <v>285</v>
      </c>
      <c r="C239" s="60" t="str">
        <f t="shared" si="43"/>
        <v>Tracey Stewart</v>
      </c>
      <c r="D239" s="70" t="s">
        <v>874</v>
      </c>
      <c r="E239" s="63">
        <v>25021</v>
      </c>
      <c r="F239" s="60" t="s">
        <v>284</v>
      </c>
      <c r="G239" s="66">
        <f t="shared" si="44"/>
        <v>47</v>
      </c>
      <c r="H239" s="31">
        <f>IF(D239="m",VLOOKUP(G239,AgeStdHMS!$A:$L,10,FALSE),VLOOKUP(G239,'AgeStdHMS W'!A:L,10,FALSE))</f>
        <v>3.7638888888888888E-2</v>
      </c>
      <c r="I239" s="66">
        <f t="shared" si="42"/>
        <v>47</v>
      </c>
      <c r="J239" s="31">
        <f>IF($D239="m",VLOOKUP(I239,AgeStdHMS!$A:$L,12,FALSE),VLOOKUP(I239,'AgeStdHMS W'!$A:$L,12,FALSE))</f>
        <v>4.9733796296296297E-2</v>
      </c>
      <c r="K239" s="66">
        <f t="shared" si="35"/>
        <v>47</v>
      </c>
      <c r="L239" s="31">
        <f>IF($D239="m",VLOOKUP(K239,AgeStdHMS!$A:$L,12,FALSE),VLOOKUP(K239,'AgeStdHMS W'!$A:$L,12,FALSE))</f>
        <v>4.9733796296296297E-2</v>
      </c>
      <c r="M239" s="66">
        <f t="shared" si="36"/>
        <v>47</v>
      </c>
      <c r="N239" s="31">
        <f>IF($D239="m",VLOOKUP(M239,AgeStdHMS!$A:$L,2,FALSE),VLOOKUP(M239,'AgeStdHMS W'!$A:$L,2,FALSE))</f>
        <v>1.1111111111111112E-2</v>
      </c>
      <c r="O239" s="66">
        <f t="shared" si="37"/>
        <v>47</v>
      </c>
      <c r="P239" s="31">
        <f>IF($D239="m",VLOOKUP(O239,AgeStdHMS!$A:$L,7,FALSE),VLOOKUP(O239,'AgeStdHMS W'!$A:$L,7,FALSE))</f>
        <v>2.298611111111111E-2</v>
      </c>
      <c r="Q239" s="66">
        <f t="shared" si="37"/>
        <v>47</v>
      </c>
      <c r="R239" s="31">
        <f>IF($D239="m",VLOOKUP(Q239,AgeStdHMS!$A:$L,7,FALSE),VLOOKUP(Q239,'AgeStdHMS W'!$A:$L,7,FALSE))</f>
        <v>2.298611111111111E-2</v>
      </c>
      <c r="S239" s="66">
        <f t="shared" si="37"/>
        <v>48</v>
      </c>
      <c r="T239" s="31">
        <f>IF($D239="m",VLOOKUP(S239,AgeStdHMS!$A:$L,7,FALSE),VLOOKUP(S239,'AgeStdHMS W'!$A:$L,7,FALSE))</f>
        <v>2.3252314814814816E-2</v>
      </c>
      <c r="U239" s="66">
        <f t="shared" si="37"/>
        <v>48</v>
      </c>
      <c r="V239" s="31">
        <f>IF($D239="m",VLOOKUP(U239,AgeStdHMS!$A:$L,7,FALSE),VLOOKUP(U239,'AgeStdHMS W'!$A:$L,7,FALSE))</f>
        <v>2.3252314814814816E-2</v>
      </c>
      <c r="W239" s="66">
        <f t="shared" si="38"/>
        <v>47</v>
      </c>
      <c r="X239" s="31">
        <f>IF($D239="m",VLOOKUP(W239,AgeStdHMS!$A:$L,7,FALSE),VLOOKUP(W239,'AgeStdHMS W'!$A:$L,7,FALSE))</f>
        <v>2.298611111111111E-2</v>
      </c>
      <c r="Y239" s="66">
        <f t="shared" si="39"/>
        <v>47</v>
      </c>
      <c r="Z239" s="31">
        <f>IF($D239="m",VLOOKUP(Y239,AgeStdHMS!$A:$L,7,FALSE),VLOOKUP(Y239,'AgeStdHMS W'!$A:$L,7,FALSE))</f>
        <v>2.298611111111111E-2</v>
      </c>
      <c r="AA239" s="66">
        <f t="shared" si="40"/>
        <v>47</v>
      </c>
      <c r="AB239" s="31">
        <f>IF($D239="m",VLOOKUP(AA239,AgeStdHMS!$A:$L,7,FALSE),VLOOKUP(AA239,'AgeStdHMS W'!$A:$L,7,FALSE))</f>
        <v>2.298611111111111E-2</v>
      </c>
      <c r="AC239" s="66">
        <f t="shared" si="41"/>
        <v>47</v>
      </c>
      <c r="AD239" s="31">
        <f>IF($D239="m",VLOOKUP(AC239,AgeStdHMS!$A:$L,7,FALSE),VLOOKUP(AC239,'AgeStdHMS W'!$A:$L,7,FALSE))</f>
        <v>2.298611111111111E-2</v>
      </c>
    </row>
    <row r="240" spans="1:30" x14ac:dyDescent="0.2">
      <c r="A240" s="60" t="s">
        <v>283</v>
      </c>
      <c r="B240" s="60" t="s">
        <v>282</v>
      </c>
      <c r="C240" s="60" t="str">
        <f t="shared" si="43"/>
        <v>Eleanor Stidston</v>
      </c>
      <c r="D240" s="70" t="s">
        <v>874</v>
      </c>
      <c r="E240" s="63">
        <v>30880</v>
      </c>
      <c r="F240" s="60" t="s">
        <v>281</v>
      </c>
      <c r="G240" s="66">
        <f t="shared" si="44"/>
        <v>31</v>
      </c>
      <c r="H240" s="31">
        <f>IF(D240="m",VLOOKUP(G240,AgeStdHMS!$A:$L,10,FALSE),VLOOKUP(G240,'AgeStdHMS W'!A:L,10,FALSE))</f>
        <v>3.4305555555555554E-2</v>
      </c>
      <c r="I240" s="66">
        <f t="shared" si="42"/>
        <v>31</v>
      </c>
      <c r="J240" s="31">
        <f>IF($D240="m",VLOOKUP(I240,AgeStdHMS!$A:$L,12,FALSE),VLOOKUP(I240,'AgeStdHMS W'!$A:$L,12,FALSE))</f>
        <v>4.5324074074074072E-2</v>
      </c>
      <c r="K240" s="66">
        <f t="shared" si="35"/>
        <v>31</v>
      </c>
      <c r="L240" s="31">
        <f>IF($D240="m",VLOOKUP(K240,AgeStdHMS!$A:$L,12,FALSE),VLOOKUP(K240,'AgeStdHMS W'!$A:$L,12,FALSE))</f>
        <v>4.5324074074074072E-2</v>
      </c>
      <c r="M240" s="66">
        <f t="shared" si="36"/>
        <v>31</v>
      </c>
      <c r="N240" s="31">
        <f>IF($D240="m",VLOOKUP(M240,AgeStdHMS!$A:$L,2,FALSE),VLOOKUP(M240,'AgeStdHMS W'!$A:$L,2,FALSE))</f>
        <v>1.0254629629629629E-2</v>
      </c>
      <c r="O240" s="66">
        <f t="shared" si="37"/>
        <v>31</v>
      </c>
      <c r="P240" s="31">
        <f>IF($D240="m",VLOOKUP(O240,AgeStdHMS!$A:$L,7,FALSE),VLOOKUP(O240,'AgeStdHMS W'!$A:$L,7,FALSE))</f>
        <v>2.1064814814814814E-2</v>
      </c>
      <c r="Q240" s="66">
        <f t="shared" si="37"/>
        <v>31</v>
      </c>
      <c r="R240" s="31">
        <f>IF($D240="m",VLOOKUP(Q240,AgeStdHMS!$A:$L,7,FALSE),VLOOKUP(Q240,'AgeStdHMS W'!$A:$L,7,FALSE))</f>
        <v>2.1064814814814814E-2</v>
      </c>
      <c r="S240" s="66">
        <f t="shared" si="37"/>
        <v>31</v>
      </c>
      <c r="T240" s="31">
        <f>IF($D240="m",VLOOKUP(S240,AgeStdHMS!$A:$L,7,FALSE),VLOOKUP(S240,'AgeStdHMS W'!$A:$L,7,FALSE))</f>
        <v>2.1064814814814814E-2</v>
      </c>
      <c r="U240" s="66">
        <f t="shared" si="37"/>
        <v>32</v>
      </c>
      <c r="V240" s="31">
        <f>IF($D240="m",VLOOKUP(U240,AgeStdHMS!$A:$L,7,FALSE),VLOOKUP(U240,'AgeStdHMS W'!$A:$L,7,FALSE))</f>
        <v>2.1087962962962965E-2</v>
      </c>
      <c r="W240" s="66">
        <f t="shared" si="38"/>
        <v>31</v>
      </c>
      <c r="X240" s="31">
        <f>IF($D240="m",VLOOKUP(W240,AgeStdHMS!$A:$L,7,FALSE),VLOOKUP(W240,'AgeStdHMS W'!$A:$L,7,FALSE))</f>
        <v>2.1064814814814814E-2</v>
      </c>
      <c r="Y240" s="66">
        <f t="shared" si="39"/>
        <v>31</v>
      </c>
      <c r="Z240" s="31">
        <f>IF($D240="m",VLOOKUP(Y240,AgeStdHMS!$A:$L,7,FALSE),VLOOKUP(Y240,'AgeStdHMS W'!$A:$L,7,FALSE))</f>
        <v>2.1064814814814814E-2</v>
      </c>
      <c r="AA240" s="66">
        <f t="shared" si="40"/>
        <v>31</v>
      </c>
      <c r="AB240" s="31">
        <f>IF($D240="m",VLOOKUP(AA240,AgeStdHMS!$A:$L,7,FALSE),VLOOKUP(AA240,'AgeStdHMS W'!$A:$L,7,FALSE))</f>
        <v>2.1064814814814814E-2</v>
      </c>
      <c r="AC240" s="66">
        <f t="shared" si="41"/>
        <v>31</v>
      </c>
      <c r="AD240" s="31">
        <f>IF($D240="m",VLOOKUP(AC240,AgeStdHMS!$A:$L,7,FALSE),VLOOKUP(AC240,'AgeStdHMS W'!$A:$L,7,FALSE))</f>
        <v>2.1064814814814814E-2</v>
      </c>
    </row>
    <row r="241" spans="1:30" x14ac:dyDescent="0.2">
      <c r="A241" s="60" t="s">
        <v>280</v>
      </c>
      <c r="B241" s="60" t="s">
        <v>279</v>
      </c>
      <c r="C241" s="60" t="str">
        <f t="shared" si="43"/>
        <v>John Strafford</v>
      </c>
      <c r="D241" s="70" t="s">
        <v>873</v>
      </c>
      <c r="E241" s="63">
        <v>36526</v>
      </c>
      <c r="G241" s="66">
        <f t="shared" si="44"/>
        <v>16</v>
      </c>
      <c r="H241" s="31">
        <f>IF(D241="m",VLOOKUP(G241,AgeStdHMS!$A:$L,10,FALSE),VLOOKUP(G241,'AgeStdHMS W'!A:L,10,FALSE))</f>
        <v>3.1192129629629629E-2</v>
      </c>
      <c r="I241" s="66">
        <f t="shared" si="42"/>
        <v>16</v>
      </c>
      <c r="J241" s="31">
        <f>IF($D241="m",VLOOKUP(I241,AgeStdHMS!$A:$L,12,FALSE),VLOOKUP(I241,'AgeStdHMS W'!$A:$L,12,FALSE))</f>
        <v>4.1388888888888892E-2</v>
      </c>
      <c r="K241" s="66">
        <f t="shared" si="35"/>
        <v>16</v>
      </c>
      <c r="L241" s="31">
        <f>IF($D241="m",VLOOKUP(K241,AgeStdHMS!$A:$L,12,FALSE),VLOOKUP(K241,'AgeStdHMS W'!$A:$L,12,FALSE))</f>
        <v>4.1388888888888892E-2</v>
      </c>
      <c r="M241" s="66">
        <f t="shared" si="36"/>
        <v>16</v>
      </c>
      <c r="N241" s="31">
        <f>IF($D241="m",VLOOKUP(M241,AgeStdHMS!$A:$L,2,FALSE),VLOOKUP(M241,'AgeStdHMS W'!$A:$L,2,FALSE))</f>
        <v>9.2013888888888892E-3</v>
      </c>
      <c r="O241" s="66">
        <f t="shared" si="37"/>
        <v>16</v>
      </c>
      <c r="P241" s="31">
        <f>IF($D241="m",VLOOKUP(O241,AgeStdHMS!$A:$L,7,FALSE),VLOOKUP(O241,'AgeStdHMS W'!$A:$L,7,FALSE))</f>
        <v>1.8935185185185187E-2</v>
      </c>
      <c r="Q241" s="66">
        <f t="shared" si="37"/>
        <v>16</v>
      </c>
      <c r="R241" s="31">
        <f>IF($D241="m",VLOOKUP(Q241,AgeStdHMS!$A:$L,7,FALSE),VLOOKUP(Q241,'AgeStdHMS W'!$A:$L,7,FALSE))</f>
        <v>1.8935185185185187E-2</v>
      </c>
      <c r="S241" s="66">
        <f t="shared" si="37"/>
        <v>16</v>
      </c>
      <c r="T241" s="31">
        <f>IF($D241="m",VLOOKUP(S241,AgeStdHMS!$A:$L,7,FALSE),VLOOKUP(S241,'AgeStdHMS W'!$A:$L,7,FALSE))</f>
        <v>1.8935185185185187E-2</v>
      </c>
      <c r="U241" s="66">
        <f t="shared" si="37"/>
        <v>16</v>
      </c>
      <c r="V241" s="31">
        <f>IF($D241="m",VLOOKUP(U241,AgeStdHMS!$A:$L,7,FALSE),VLOOKUP(U241,'AgeStdHMS W'!$A:$L,7,FALSE))</f>
        <v>1.8935185185185187E-2</v>
      </c>
      <c r="W241" s="66">
        <f t="shared" si="38"/>
        <v>16</v>
      </c>
      <c r="X241" s="31">
        <f>IF($D241="m",VLOOKUP(W241,AgeStdHMS!$A:$L,7,FALSE),VLOOKUP(W241,'AgeStdHMS W'!$A:$L,7,FALSE))</f>
        <v>1.8935185185185187E-2</v>
      </c>
      <c r="Y241" s="66">
        <f t="shared" si="39"/>
        <v>16</v>
      </c>
      <c r="Z241" s="31">
        <f>IF($D241="m",VLOOKUP(Y241,AgeStdHMS!$A:$L,7,FALSE),VLOOKUP(Y241,'AgeStdHMS W'!$A:$L,7,FALSE))</f>
        <v>1.8935185185185187E-2</v>
      </c>
      <c r="AA241" s="66">
        <f t="shared" si="40"/>
        <v>16</v>
      </c>
      <c r="AB241" s="31">
        <f>IF($D241="m",VLOOKUP(AA241,AgeStdHMS!$A:$L,7,FALSE),VLOOKUP(AA241,'AgeStdHMS W'!$A:$L,7,FALSE))</f>
        <v>1.8935185185185187E-2</v>
      </c>
      <c r="AC241" s="66">
        <f t="shared" si="41"/>
        <v>16</v>
      </c>
      <c r="AD241" s="31">
        <f>IF($D241="m",VLOOKUP(AC241,AgeStdHMS!$A:$L,7,FALSE),VLOOKUP(AC241,'AgeStdHMS W'!$A:$L,7,FALSE))</f>
        <v>1.8935185185185187E-2</v>
      </c>
    </row>
    <row r="242" spans="1:30" x14ac:dyDescent="0.2">
      <c r="A242" s="60" t="s">
        <v>278</v>
      </c>
      <c r="B242" s="60" t="s">
        <v>277</v>
      </c>
      <c r="C242" s="60" t="str">
        <f t="shared" si="43"/>
        <v>Barbara Suggitt</v>
      </c>
      <c r="D242" s="70" t="s">
        <v>874</v>
      </c>
      <c r="E242" s="63">
        <v>20577</v>
      </c>
      <c r="F242" s="60" t="s">
        <v>276</v>
      </c>
      <c r="G242" s="66">
        <f t="shared" si="44"/>
        <v>59</v>
      </c>
      <c r="H242" s="31">
        <f>IF(D242="m",VLOOKUP(G242,AgeStdHMS!$A:$L,10,FALSE),VLOOKUP(G242,'AgeStdHMS W'!A:L,10,FALSE))</f>
        <v>4.3668981481481482E-2</v>
      </c>
      <c r="I242" s="66">
        <f t="shared" si="42"/>
        <v>59</v>
      </c>
      <c r="J242" s="31">
        <f>IF($D242="m",VLOOKUP(I242,AgeStdHMS!$A:$L,12,FALSE),VLOOKUP(I242,'AgeStdHMS W'!$A:$L,12,FALSE))</f>
        <v>5.769675925925926E-2</v>
      </c>
      <c r="K242" s="66">
        <f t="shared" si="35"/>
        <v>59</v>
      </c>
      <c r="L242" s="31">
        <f>IF($D242="m",VLOOKUP(K242,AgeStdHMS!$A:$L,12,FALSE),VLOOKUP(K242,'AgeStdHMS W'!$A:$L,12,FALSE))</f>
        <v>5.769675925925926E-2</v>
      </c>
      <c r="M242" s="66">
        <f t="shared" si="36"/>
        <v>59</v>
      </c>
      <c r="N242" s="31">
        <f>IF($D242="m",VLOOKUP(M242,AgeStdHMS!$A:$L,2,FALSE),VLOOKUP(M242,'AgeStdHMS W'!$A:$L,2,FALSE))</f>
        <v>1.2719907407407407E-2</v>
      </c>
      <c r="O242" s="66">
        <f t="shared" si="37"/>
        <v>60</v>
      </c>
      <c r="P242" s="31">
        <f>IF($D242="m",VLOOKUP(O242,AgeStdHMS!$A:$L,7,FALSE),VLOOKUP(O242,'AgeStdHMS W'!$A:$L,7,FALSE))</f>
        <v>2.7002314814814816E-2</v>
      </c>
      <c r="Q242" s="66">
        <f t="shared" si="37"/>
        <v>60</v>
      </c>
      <c r="R242" s="31">
        <f>IF($D242="m",VLOOKUP(Q242,AgeStdHMS!$A:$L,7,FALSE),VLOOKUP(Q242,'AgeStdHMS W'!$A:$L,7,FALSE))</f>
        <v>2.7002314814814816E-2</v>
      </c>
      <c r="S242" s="66">
        <f t="shared" si="37"/>
        <v>60</v>
      </c>
      <c r="T242" s="31">
        <f>IF($D242="m",VLOOKUP(S242,AgeStdHMS!$A:$L,7,FALSE),VLOOKUP(S242,'AgeStdHMS W'!$A:$L,7,FALSE))</f>
        <v>2.7002314814814816E-2</v>
      </c>
      <c r="U242" s="66">
        <f t="shared" si="37"/>
        <v>60</v>
      </c>
      <c r="V242" s="31">
        <f>IF($D242="m",VLOOKUP(U242,AgeStdHMS!$A:$L,7,FALSE),VLOOKUP(U242,'AgeStdHMS W'!$A:$L,7,FALSE))</f>
        <v>2.7002314814814816E-2</v>
      </c>
      <c r="W242" s="66">
        <f t="shared" si="38"/>
        <v>60</v>
      </c>
      <c r="X242" s="31">
        <f>IF($D242="m",VLOOKUP(W242,AgeStdHMS!$A:$L,7,FALSE),VLOOKUP(W242,'AgeStdHMS W'!$A:$L,7,FALSE))</f>
        <v>2.7002314814814816E-2</v>
      </c>
      <c r="Y242" s="66">
        <f t="shared" si="39"/>
        <v>60</v>
      </c>
      <c r="Z242" s="31">
        <f>IF($D242="m",VLOOKUP(Y242,AgeStdHMS!$A:$L,7,FALSE),VLOOKUP(Y242,'AgeStdHMS W'!$A:$L,7,FALSE))</f>
        <v>2.7002314814814816E-2</v>
      </c>
      <c r="AA242" s="66">
        <f t="shared" si="40"/>
        <v>60</v>
      </c>
      <c r="AB242" s="31">
        <f>IF($D242="m",VLOOKUP(AA242,AgeStdHMS!$A:$L,7,FALSE),VLOOKUP(AA242,'AgeStdHMS W'!$A:$L,7,FALSE))</f>
        <v>2.7002314814814816E-2</v>
      </c>
      <c r="AC242" s="66">
        <f t="shared" si="41"/>
        <v>60</v>
      </c>
      <c r="AD242" s="31">
        <f>IF($D242="m",VLOOKUP(AC242,AgeStdHMS!$A:$L,7,FALSE),VLOOKUP(AC242,'AgeStdHMS W'!$A:$L,7,FALSE))</f>
        <v>2.7002314814814816E-2</v>
      </c>
    </row>
    <row r="243" spans="1:30" x14ac:dyDescent="0.2">
      <c r="A243" s="60" t="s">
        <v>275</v>
      </c>
      <c r="B243" s="60" t="s">
        <v>273</v>
      </c>
      <c r="C243" s="60" t="str">
        <f t="shared" si="43"/>
        <v>Denise Tebbutt</v>
      </c>
      <c r="D243" s="70" t="s">
        <v>874</v>
      </c>
      <c r="E243" s="63">
        <v>21829</v>
      </c>
      <c r="F243" s="60" t="s">
        <v>274</v>
      </c>
      <c r="G243" s="66">
        <f t="shared" si="44"/>
        <v>56</v>
      </c>
      <c r="H243" s="31">
        <f>IF(D243="m",VLOOKUP(G243,AgeStdHMS!$A:$L,10,FALSE),VLOOKUP(G243,'AgeStdHMS W'!A:L,10,FALSE))</f>
        <v>4.1979166666666665E-2</v>
      </c>
      <c r="I243" s="66">
        <f t="shared" si="42"/>
        <v>56</v>
      </c>
      <c r="J243" s="31">
        <f>IF($D243="m",VLOOKUP(I243,AgeStdHMS!$A:$L,12,FALSE),VLOOKUP(I243,'AgeStdHMS W'!$A:$L,12,FALSE))</f>
        <v>5.5462962962962964E-2</v>
      </c>
      <c r="K243" s="66">
        <f t="shared" si="35"/>
        <v>56</v>
      </c>
      <c r="L243" s="31">
        <f>IF($D243="m",VLOOKUP(K243,AgeStdHMS!$A:$L,12,FALSE),VLOOKUP(K243,'AgeStdHMS W'!$A:$L,12,FALSE))</f>
        <v>5.5462962962962964E-2</v>
      </c>
      <c r="M243" s="66">
        <f t="shared" si="36"/>
        <v>56</v>
      </c>
      <c r="N243" s="31">
        <f>IF($D243="m",VLOOKUP(M243,AgeStdHMS!$A:$L,2,FALSE),VLOOKUP(M243,'AgeStdHMS W'!$A:$L,2,FALSE))</f>
        <v>1.2280092592592592E-2</v>
      </c>
      <c r="O243" s="66">
        <f t="shared" si="37"/>
        <v>56</v>
      </c>
      <c r="P243" s="31">
        <f>IF($D243="m",VLOOKUP(O243,AgeStdHMS!$A:$L,7,FALSE),VLOOKUP(O243,'AgeStdHMS W'!$A:$L,7,FALSE))</f>
        <v>2.5624999999999998E-2</v>
      </c>
      <c r="Q243" s="66">
        <f t="shared" si="37"/>
        <v>56</v>
      </c>
      <c r="R243" s="31">
        <f>IF($D243="m",VLOOKUP(Q243,AgeStdHMS!$A:$L,7,FALSE),VLOOKUP(Q243,'AgeStdHMS W'!$A:$L,7,FALSE))</f>
        <v>2.5624999999999998E-2</v>
      </c>
      <c r="S243" s="66">
        <f t="shared" si="37"/>
        <v>56</v>
      </c>
      <c r="T243" s="31">
        <f>IF($D243="m",VLOOKUP(S243,AgeStdHMS!$A:$L,7,FALSE),VLOOKUP(S243,'AgeStdHMS W'!$A:$L,7,FALSE))</f>
        <v>2.5624999999999998E-2</v>
      </c>
      <c r="U243" s="66">
        <f t="shared" si="37"/>
        <v>56</v>
      </c>
      <c r="V243" s="31">
        <f>IF($D243="m",VLOOKUP(U243,AgeStdHMS!$A:$L,7,FALSE),VLOOKUP(U243,'AgeStdHMS W'!$A:$L,7,FALSE))</f>
        <v>2.5624999999999998E-2</v>
      </c>
      <c r="W243" s="66">
        <f t="shared" si="38"/>
        <v>56</v>
      </c>
      <c r="X243" s="31">
        <f>IF($D243="m",VLOOKUP(W243,AgeStdHMS!$A:$L,7,FALSE),VLOOKUP(W243,'AgeStdHMS W'!$A:$L,7,FALSE))</f>
        <v>2.5624999999999998E-2</v>
      </c>
      <c r="Y243" s="66">
        <f t="shared" si="39"/>
        <v>56</v>
      </c>
      <c r="Z243" s="31">
        <f>IF($D243="m",VLOOKUP(Y243,AgeStdHMS!$A:$L,7,FALSE),VLOOKUP(Y243,'AgeStdHMS W'!$A:$L,7,FALSE))</f>
        <v>2.5624999999999998E-2</v>
      </c>
      <c r="AA243" s="66">
        <f t="shared" si="40"/>
        <v>56</v>
      </c>
      <c r="AB243" s="31">
        <f>IF($D243="m",VLOOKUP(AA243,AgeStdHMS!$A:$L,7,FALSE),VLOOKUP(AA243,'AgeStdHMS W'!$A:$L,7,FALSE))</f>
        <v>2.5624999999999998E-2</v>
      </c>
      <c r="AC243" s="66">
        <f t="shared" si="41"/>
        <v>56</v>
      </c>
      <c r="AD243" s="31">
        <f>IF($D243="m",VLOOKUP(AC243,AgeStdHMS!$A:$L,7,FALSE),VLOOKUP(AC243,'AgeStdHMS W'!$A:$L,7,FALSE))</f>
        <v>2.5624999999999998E-2</v>
      </c>
    </row>
    <row r="244" spans="1:30" x14ac:dyDescent="0.2">
      <c r="A244" s="60" t="s">
        <v>271</v>
      </c>
      <c r="B244" s="60" t="s">
        <v>270</v>
      </c>
      <c r="C244" s="60" t="str">
        <f t="shared" si="43"/>
        <v>Stephen Trice</v>
      </c>
      <c r="D244" s="70" t="s">
        <v>873</v>
      </c>
      <c r="E244" s="63">
        <v>24859</v>
      </c>
      <c r="F244" s="60" t="s">
        <v>269</v>
      </c>
      <c r="G244" s="66">
        <f t="shared" si="44"/>
        <v>48</v>
      </c>
      <c r="H244" s="31">
        <f>IF(D244="m",VLOOKUP(G244,AgeStdHMS!$A:$L,10,FALSE),VLOOKUP(G244,'AgeStdHMS W'!A:L,10,FALSE))</f>
        <v>3.3622685185185186E-2</v>
      </c>
      <c r="I244" s="66">
        <f t="shared" si="42"/>
        <v>48</v>
      </c>
      <c r="J244" s="31">
        <f>IF($D244="m",VLOOKUP(I244,AgeStdHMS!$A:$L,12,FALSE),VLOOKUP(I244,'AgeStdHMS W'!$A:$L,12,FALSE))</f>
        <v>4.4467592592592593E-2</v>
      </c>
      <c r="K244" s="66">
        <f t="shared" si="35"/>
        <v>48</v>
      </c>
      <c r="L244" s="31">
        <f>IF($D244="m",VLOOKUP(K244,AgeStdHMS!$A:$L,12,FALSE),VLOOKUP(K244,'AgeStdHMS W'!$A:$L,12,FALSE))</f>
        <v>4.4467592592592593E-2</v>
      </c>
      <c r="M244" s="66">
        <f t="shared" si="36"/>
        <v>48</v>
      </c>
      <c r="N244" s="31">
        <f>IF($D244="m",VLOOKUP(M244,AgeStdHMS!$A:$L,2,FALSE),VLOOKUP(M244,'AgeStdHMS W'!$A:$L,2,FALSE))</f>
        <v>1.0092592592592592E-2</v>
      </c>
      <c r="O244" s="66">
        <f t="shared" si="37"/>
        <v>48</v>
      </c>
      <c r="P244" s="31">
        <f>IF($D244="m",VLOOKUP(O244,AgeStdHMS!$A:$L,7,FALSE),VLOOKUP(O244,'AgeStdHMS W'!$A:$L,7,FALSE))</f>
        <v>2.0520833333333332E-2</v>
      </c>
      <c r="Q244" s="66">
        <f t="shared" si="37"/>
        <v>48</v>
      </c>
      <c r="R244" s="31">
        <f>IF($D244="m",VLOOKUP(Q244,AgeStdHMS!$A:$L,7,FALSE),VLOOKUP(Q244,'AgeStdHMS W'!$A:$L,7,FALSE))</f>
        <v>2.0520833333333332E-2</v>
      </c>
      <c r="S244" s="66">
        <f t="shared" si="37"/>
        <v>48</v>
      </c>
      <c r="T244" s="31">
        <f>IF($D244="m",VLOOKUP(S244,AgeStdHMS!$A:$L,7,FALSE),VLOOKUP(S244,'AgeStdHMS W'!$A:$L,7,FALSE))</f>
        <v>2.0520833333333332E-2</v>
      </c>
      <c r="U244" s="66">
        <f t="shared" si="37"/>
        <v>48</v>
      </c>
      <c r="V244" s="31">
        <f>IF($D244="m",VLOOKUP(U244,AgeStdHMS!$A:$L,7,FALSE),VLOOKUP(U244,'AgeStdHMS W'!$A:$L,7,FALSE))</f>
        <v>2.0520833333333332E-2</v>
      </c>
      <c r="W244" s="66">
        <f t="shared" si="38"/>
        <v>48</v>
      </c>
      <c r="X244" s="31">
        <f>IF($D244="m",VLOOKUP(W244,AgeStdHMS!$A:$L,7,FALSE),VLOOKUP(W244,'AgeStdHMS W'!$A:$L,7,FALSE))</f>
        <v>2.0520833333333332E-2</v>
      </c>
      <c r="Y244" s="66">
        <f t="shared" si="39"/>
        <v>48</v>
      </c>
      <c r="Z244" s="31">
        <f>IF($D244="m",VLOOKUP(Y244,AgeStdHMS!$A:$L,7,FALSE),VLOOKUP(Y244,'AgeStdHMS W'!$A:$L,7,FALSE))</f>
        <v>2.0520833333333332E-2</v>
      </c>
      <c r="AA244" s="66">
        <f t="shared" si="40"/>
        <v>48</v>
      </c>
      <c r="AB244" s="31">
        <f>IF($D244="m",VLOOKUP(AA244,AgeStdHMS!$A:$L,7,FALSE),VLOOKUP(AA244,'AgeStdHMS W'!$A:$L,7,FALSE))</f>
        <v>2.0520833333333332E-2</v>
      </c>
      <c r="AC244" s="66">
        <f t="shared" si="41"/>
        <v>48</v>
      </c>
      <c r="AD244" s="31">
        <f>IF($D244="m",VLOOKUP(AC244,AgeStdHMS!$A:$L,7,FALSE),VLOOKUP(AC244,'AgeStdHMS W'!$A:$L,7,FALSE))</f>
        <v>2.0520833333333332E-2</v>
      </c>
    </row>
    <row r="245" spans="1:30" x14ac:dyDescent="0.2">
      <c r="A245" s="60" t="s">
        <v>268</v>
      </c>
      <c r="B245" s="60" t="s">
        <v>267</v>
      </c>
      <c r="C245" s="60" t="str">
        <f t="shared" si="43"/>
        <v>Pieter Vermeesch</v>
      </c>
      <c r="D245" s="70" t="s">
        <v>873</v>
      </c>
      <c r="E245" s="63">
        <v>27947</v>
      </c>
      <c r="F245" s="60" t="s">
        <v>266</v>
      </c>
      <c r="G245" s="66">
        <f t="shared" si="44"/>
        <v>39</v>
      </c>
      <c r="H245" s="31">
        <f>IF(D245="m",VLOOKUP(G245,AgeStdHMS!$A:$L,10,FALSE),VLOOKUP(G245,'AgeStdHMS W'!A:L,10,FALSE))</f>
        <v>3.1307870370370368E-2</v>
      </c>
      <c r="I245" s="66">
        <f t="shared" si="42"/>
        <v>39</v>
      </c>
      <c r="J245" s="31">
        <f>IF($D245="m",VLOOKUP(I245,AgeStdHMS!$A:$L,12,FALSE),VLOOKUP(I245,'AgeStdHMS W'!$A:$L,12,FALSE))</f>
        <v>4.1435185185185186E-2</v>
      </c>
      <c r="K245" s="66">
        <f t="shared" si="35"/>
        <v>39</v>
      </c>
      <c r="L245" s="31">
        <f>IF($D245="m",VLOOKUP(K245,AgeStdHMS!$A:$L,12,FALSE),VLOOKUP(K245,'AgeStdHMS W'!$A:$L,12,FALSE))</f>
        <v>4.1435185185185186E-2</v>
      </c>
      <c r="M245" s="66">
        <f t="shared" si="36"/>
        <v>39</v>
      </c>
      <c r="N245" s="31">
        <f>IF($D245="m",VLOOKUP(M245,AgeStdHMS!$A:$L,2,FALSE),VLOOKUP(M245,'AgeStdHMS W'!$A:$L,2,FALSE))</f>
        <v>9.4560185185185181E-3</v>
      </c>
      <c r="O245" s="66">
        <f t="shared" si="37"/>
        <v>39</v>
      </c>
      <c r="P245" s="31">
        <f>IF($D245="m",VLOOKUP(O245,AgeStdHMS!$A:$L,7,FALSE),VLOOKUP(O245,'AgeStdHMS W'!$A:$L,7,FALSE))</f>
        <v>1.9108796296296297E-2</v>
      </c>
      <c r="Q245" s="66">
        <f t="shared" si="37"/>
        <v>39</v>
      </c>
      <c r="R245" s="31">
        <f>IF($D245="m",VLOOKUP(Q245,AgeStdHMS!$A:$L,7,FALSE),VLOOKUP(Q245,'AgeStdHMS W'!$A:$L,7,FALSE))</f>
        <v>1.9108796296296297E-2</v>
      </c>
      <c r="S245" s="66">
        <f t="shared" si="37"/>
        <v>40</v>
      </c>
      <c r="T245" s="31">
        <f>IF($D245="m",VLOOKUP(S245,AgeStdHMS!$A:$L,7,FALSE),VLOOKUP(S245,'AgeStdHMS W'!$A:$L,7,FALSE))</f>
        <v>1.9247685185185184E-2</v>
      </c>
      <c r="U245" s="66">
        <f t="shared" si="37"/>
        <v>40</v>
      </c>
      <c r="V245" s="31">
        <f>IF($D245="m",VLOOKUP(U245,AgeStdHMS!$A:$L,7,FALSE),VLOOKUP(U245,'AgeStdHMS W'!$A:$L,7,FALSE))</f>
        <v>1.9247685185185184E-2</v>
      </c>
      <c r="W245" s="66">
        <f t="shared" si="38"/>
        <v>39</v>
      </c>
      <c r="X245" s="31">
        <f>IF($D245="m",VLOOKUP(W245,AgeStdHMS!$A:$L,7,FALSE),VLOOKUP(W245,'AgeStdHMS W'!$A:$L,7,FALSE))</f>
        <v>1.9108796296296297E-2</v>
      </c>
      <c r="Y245" s="66">
        <f t="shared" si="39"/>
        <v>39</v>
      </c>
      <c r="Z245" s="31">
        <f>IF($D245="m",VLOOKUP(Y245,AgeStdHMS!$A:$L,7,FALSE),VLOOKUP(Y245,'AgeStdHMS W'!$A:$L,7,FALSE))</f>
        <v>1.9108796296296297E-2</v>
      </c>
      <c r="AA245" s="66">
        <f t="shared" si="40"/>
        <v>39</v>
      </c>
      <c r="AB245" s="31">
        <f>IF($D245="m",VLOOKUP(AA245,AgeStdHMS!$A:$L,7,FALSE),VLOOKUP(AA245,'AgeStdHMS W'!$A:$L,7,FALSE))</f>
        <v>1.9108796296296297E-2</v>
      </c>
      <c r="AC245" s="66">
        <f t="shared" si="41"/>
        <v>39</v>
      </c>
      <c r="AD245" s="31">
        <f>IF($D245="m",VLOOKUP(AC245,AgeStdHMS!$A:$L,7,FALSE),VLOOKUP(AC245,'AgeStdHMS W'!$A:$L,7,FALSE))</f>
        <v>1.9108796296296297E-2</v>
      </c>
    </row>
    <row r="246" spans="1:30" x14ac:dyDescent="0.2">
      <c r="A246" s="60" t="s">
        <v>265</v>
      </c>
      <c r="B246" s="60" t="s">
        <v>264</v>
      </c>
      <c r="C246" s="60" t="str">
        <f t="shared" si="43"/>
        <v>Carmine Villani</v>
      </c>
      <c r="D246" s="70" t="s">
        <v>874</v>
      </c>
      <c r="E246" s="63">
        <v>27768</v>
      </c>
      <c r="F246" s="60" t="s">
        <v>263</v>
      </c>
      <c r="G246" s="66">
        <f t="shared" si="44"/>
        <v>40</v>
      </c>
      <c r="H246" s="31">
        <f>IF(D246="m",VLOOKUP(G246,AgeStdHMS!$A:$L,10,FALSE),VLOOKUP(G246,'AgeStdHMS W'!A:L,10,FALSE))</f>
        <v>3.5451388888888886E-2</v>
      </c>
      <c r="I246" s="66">
        <f t="shared" si="42"/>
        <v>40</v>
      </c>
      <c r="J246" s="31">
        <f>IF($D246="m",VLOOKUP(I246,AgeStdHMS!$A:$L,12,FALSE),VLOOKUP(I246,'AgeStdHMS W'!$A:$L,12,FALSE))</f>
        <v>4.6840277777777779E-2</v>
      </c>
      <c r="K246" s="66">
        <f t="shared" si="35"/>
        <v>40</v>
      </c>
      <c r="L246" s="31">
        <f>IF($D246="m",VLOOKUP(K246,AgeStdHMS!$A:$L,12,FALSE),VLOOKUP(K246,'AgeStdHMS W'!$A:$L,12,FALSE))</f>
        <v>4.6840277777777779E-2</v>
      </c>
      <c r="M246" s="66">
        <f t="shared" si="36"/>
        <v>40</v>
      </c>
      <c r="N246" s="31">
        <f>IF($D246="m",VLOOKUP(M246,AgeStdHMS!$A:$L,2,FALSE),VLOOKUP(M246,'AgeStdHMS W'!$A:$L,2,FALSE))</f>
        <v>1.0532407407407407E-2</v>
      </c>
      <c r="O246" s="66">
        <f t="shared" si="37"/>
        <v>40</v>
      </c>
      <c r="P246" s="31">
        <f>IF($D246="m",VLOOKUP(O246,AgeStdHMS!$A:$L,7,FALSE),VLOOKUP(O246,'AgeStdHMS W'!$A:$L,7,FALSE))</f>
        <v>2.1689814814814815E-2</v>
      </c>
      <c r="Q246" s="66">
        <f t="shared" si="37"/>
        <v>40</v>
      </c>
      <c r="R246" s="31">
        <f>IF($D246="m",VLOOKUP(Q246,AgeStdHMS!$A:$L,7,FALSE),VLOOKUP(Q246,'AgeStdHMS W'!$A:$L,7,FALSE))</f>
        <v>2.1689814814814815E-2</v>
      </c>
      <c r="S246" s="66">
        <f t="shared" si="37"/>
        <v>40</v>
      </c>
      <c r="T246" s="31">
        <f>IF($D246="m",VLOOKUP(S246,AgeStdHMS!$A:$L,7,FALSE),VLOOKUP(S246,'AgeStdHMS W'!$A:$L,7,FALSE))</f>
        <v>2.1689814814814815E-2</v>
      </c>
      <c r="U246" s="66">
        <f t="shared" si="37"/>
        <v>40</v>
      </c>
      <c r="V246" s="31">
        <f>IF($D246="m",VLOOKUP(U246,AgeStdHMS!$A:$L,7,FALSE),VLOOKUP(U246,'AgeStdHMS W'!$A:$L,7,FALSE))</f>
        <v>2.1689814814814815E-2</v>
      </c>
      <c r="W246" s="66">
        <f t="shared" si="38"/>
        <v>40</v>
      </c>
      <c r="X246" s="31">
        <f>IF($D246="m",VLOOKUP(W246,AgeStdHMS!$A:$L,7,FALSE),VLOOKUP(W246,'AgeStdHMS W'!$A:$L,7,FALSE))</f>
        <v>2.1689814814814815E-2</v>
      </c>
      <c r="Y246" s="66">
        <f t="shared" si="39"/>
        <v>40</v>
      </c>
      <c r="Z246" s="31">
        <f>IF($D246="m",VLOOKUP(Y246,AgeStdHMS!$A:$L,7,FALSE),VLOOKUP(Y246,'AgeStdHMS W'!$A:$L,7,FALSE))</f>
        <v>2.1689814814814815E-2</v>
      </c>
      <c r="AA246" s="66">
        <f t="shared" si="40"/>
        <v>40</v>
      </c>
      <c r="AB246" s="31">
        <f>IF($D246="m",VLOOKUP(AA246,AgeStdHMS!$A:$L,7,FALSE),VLOOKUP(AA246,'AgeStdHMS W'!$A:$L,7,FALSE))</f>
        <v>2.1689814814814815E-2</v>
      </c>
      <c r="AC246" s="66">
        <f t="shared" si="41"/>
        <v>40</v>
      </c>
      <c r="AD246" s="31">
        <f>IF($D246="m",VLOOKUP(AC246,AgeStdHMS!$A:$L,7,FALSE),VLOOKUP(AC246,'AgeStdHMS W'!$A:$L,7,FALSE))</f>
        <v>2.1689814814814815E-2</v>
      </c>
    </row>
    <row r="247" spans="1:30" x14ac:dyDescent="0.2">
      <c r="A247" s="60" t="s">
        <v>262</v>
      </c>
      <c r="B247" s="60" t="s">
        <v>261</v>
      </c>
      <c r="C247" s="60" t="str">
        <f t="shared" si="43"/>
        <v>Kerry Walters</v>
      </c>
      <c r="D247" s="70" t="s">
        <v>874</v>
      </c>
      <c r="E247" s="63">
        <v>27124</v>
      </c>
      <c r="F247" s="60" t="s">
        <v>260</v>
      </c>
      <c r="G247" s="66">
        <f t="shared" si="44"/>
        <v>41</v>
      </c>
      <c r="H247" s="31">
        <f>IF(D247="m",VLOOKUP(G247,AgeStdHMS!$A:$L,10,FALSE),VLOOKUP(G247,'AgeStdHMS W'!A:L,10,FALSE))</f>
        <v>3.5694444444444445E-2</v>
      </c>
      <c r="I247" s="66">
        <f t="shared" si="42"/>
        <v>41</v>
      </c>
      <c r="J247" s="31">
        <f>IF($D247="m",VLOOKUP(I247,AgeStdHMS!$A:$L,12,FALSE),VLOOKUP(I247,'AgeStdHMS W'!$A:$L,12,FALSE))</f>
        <v>4.715277777777778E-2</v>
      </c>
      <c r="K247" s="66">
        <f t="shared" si="35"/>
        <v>41</v>
      </c>
      <c r="L247" s="31">
        <f>IF($D247="m",VLOOKUP(K247,AgeStdHMS!$A:$L,12,FALSE),VLOOKUP(K247,'AgeStdHMS W'!$A:$L,12,FALSE))</f>
        <v>4.715277777777778E-2</v>
      </c>
      <c r="M247" s="66">
        <f t="shared" si="36"/>
        <v>42</v>
      </c>
      <c r="N247" s="31">
        <f>IF($D247="m",VLOOKUP(M247,AgeStdHMS!$A:$L,2,FALSE),VLOOKUP(M247,'AgeStdHMS W'!$A:$L,2,FALSE))</f>
        <v>1.0659722222222221E-2</v>
      </c>
      <c r="O247" s="66">
        <f t="shared" si="37"/>
        <v>42</v>
      </c>
      <c r="P247" s="31">
        <f>IF($D247="m",VLOOKUP(O247,AgeStdHMS!$A:$L,7,FALSE),VLOOKUP(O247,'AgeStdHMS W'!$A:$L,7,FALSE))</f>
        <v>2.1979166666666668E-2</v>
      </c>
      <c r="Q247" s="66">
        <f t="shared" si="37"/>
        <v>42</v>
      </c>
      <c r="R247" s="31">
        <f>IF($D247="m",VLOOKUP(Q247,AgeStdHMS!$A:$L,7,FALSE),VLOOKUP(Q247,'AgeStdHMS W'!$A:$L,7,FALSE))</f>
        <v>2.1979166666666668E-2</v>
      </c>
      <c r="S247" s="66">
        <f t="shared" si="37"/>
        <v>42</v>
      </c>
      <c r="T247" s="31">
        <f>IF($D247="m",VLOOKUP(S247,AgeStdHMS!$A:$L,7,FALSE),VLOOKUP(S247,'AgeStdHMS W'!$A:$L,7,FALSE))</f>
        <v>2.1979166666666668E-2</v>
      </c>
      <c r="U247" s="66">
        <f t="shared" si="37"/>
        <v>42</v>
      </c>
      <c r="V247" s="31">
        <f>IF($D247="m",VLOOKUP(U247,AgeStdHMS!$A:$L,7,FALSE),VLOOKUP(U247,'AgeStdHMS W'!$A:$L,7,FALSE))</f>
        <v>2.1979166666666668E-2</v>
      </c>
      <c r="W247" s="66">
        <f t="shared" si="38"/>
        <v>42</v>
      </c>
      <c r="X247" s="31">
        <f>IF($D247="m",VLOOKUP(W247,AgeStdHMS!$A:$L,7,FALSE),VLOOKUP(W247,'AgeStdHMS W'!$A:$L,7,FALSE))</f>
        <v>2.1979166666666668E-2</v>
      </c>
      <c r="Y247" s="66">
        <f t="shared" si="39"/>
        <v>42</v>
      </c>
      <c r="Z247" s="31">
        <f>IF($D247="m",VLOOKUP(Y247,AgeStdHMS!$A:$L,7,FALSE),VLOOKUP(Y247,'AgeStdHMS W'!$A:$L,7,FALSE))</f>
        <v>2.1979166666666668E-2</v>
      </c>
      <c r="AA247" s="66">
        <f t="shared" si="40"/>
        <v>42</v>
      </c>
      <c r="AB247" s="31">
        <f>IF($D247="m",VLOOKUP(AA247,AgeStdHMS!$A:$L,7,FALSE),VLOOKUP(AA247,'AgeStdHMS W'!$A:$L,7,FALSE))</f>
        <v>2.1979166666666668E-2</v>
      </c>
      <c r="AC247" s="66">
        <f t="shared" si="41"/>
        <v>42</v>
      </c>
      <c r="AD247" s="31">
        <f>IF($D247="m",VLOOKUP(AC247,AgeStdHMS!$A:$L,7,FALSE),VLOOKUP(AC247,'AgeStdHMS W'!$A:$L,7,FALSE))</f>
        <v>2.1979166666666668E-2</v>
      </c>
    </row>
    <row r="248" spans="1:30" x14ac:dyDescent="0.2">
      <c r="A248" s="70" t="s">
        <v>864</v>
      </c>
      <c r="B248" s="60" t="s">
        <v>259</v>
      </c>
      <c r="C248" s="60" t="str">
        <f t="shared" si="43"/>
        <v>Harry Ward</v>
      </c>
      <c r="D248" s="70" t="s">
        <v>873</v>
      </c>
      <c r="E248" s="63">
        <v>19178</v>
      </c>
      <c r="F248" s="60" t="s">
        <v>258</v>
      </c>
      <c r="G248" s="66">
        <f t="shared" si="44"/>
        <v>63</v>
      </c>
      <c r="H248" s="31">
        <f>IF(D248="m",VLOOKUP(G248,AgeStdHMS!$A:$L,10,FALSE),VLOOKUP(G248,'AgeStdHMS W'!A:L,10,FALSE))</f>
        <v>3.8495370370370367E-2</v>
      </c>
      <c r="I248" s="66">
        <f t="shared" si="42"/>
        <v>63</v>
      </c>
      <c r="J248" s="31">
        <f>IF($D248="m",VLOOKUP(I248,AgeStdHMS!$A:$L,12,FALSE),VLOOKUP(I248,'AgeStdHMS W'!$A:$L,12,FALSE))</f>
        <v>5.0995370370370371E-2</v>
      </c>
      <c r="K248" s="66">
        <f t="shared" si="35"/>
        <v>63</v>
      </c>
      <c r="L248" s="31">
        <f>IF($D248="m",VLOOKUP(K248,AgeStdHMS!$A:$L,12,FALSE),VLOOKUP(K248,'AgeStdHMS W'!$A:$L,12,FALSE))</f>
        <v>5.0995370370370371E-2</v>
      </c>
      <c r="M248" s="66">
        <f t="shared" si="36"/>
        <v>63</v>
      </c>
      <c r="N248" s="31">
        <f>IF($D248="m",VLOOKUP(M248,AgeStdHMS!$A:$L,2,FALSE),VLOOKUP(M248,'AgeStdHMS W'!$A:$L,2,FALSE))</f>
        <v>1.136574074074074E-2</v>
      </c>
      <c r="O248" s="66">
        <f t="shared" si="37"/>
        <v>63</v>
      </c>
      <c r="P248" s="31">
        <f>IF($D248="m",VLOOKUP(O248,AgeStdHMS!$A:$L,7,FALSE),VLOOKUP(O248,'AgeStdHMS W'!$A:$L,7,FALSE))</f>
        <v>2.3425925925925926E-2</v>
      </c>
      <c r="Q248" s="66">
        <f t="shared" si="37"/>
        <v>63</v>
      </c>
      <c r="R248" s="31">
        <f>IF($D248="m",VLOOKUP(Q248,AgeStdHMS!$A:$L,7,FALSE),VLOOKUP(Q248,'AgeStdHMS W'!$A:$L,7,FALSE))</f>
        <v>2.3425925925925926E-2</v>
      </c>
      <c r="S248" s="66">
        <f t="shared" si="37"/>
        <v>64</v>
      </c>
      <c r="T248" s="31">
        <f>IF($D248="m",VLOOKUP(S248,AgeStdHMS!$A:$L,7,FALSE),VLOOKUP(S248,'AgeStdHMS W'!$A:$L,7,FALSE))</f>
        <v>2.3645833333333335E-2</v>
      </c>
      <c r="U248" s="66">
        <f t="shared" si="37"/>
        <v>64</v>
      </c>
      <c r="V248" s="31">
        <f>IF($D248="m",VLOOKUP(U248,AgeStdHMS!$A:$L,7,FALSE),VLOOKUP(U248,'AgeStdHMS W'!$A:$L,7,FALSE))</f>
        <v>2.3645833333333335E-2</v>
      </c>
      <c r="W248" s="66">
        <f t="shared" si="38"/>
        <v>63</v>
      </c>
      <c r="X248" s="31">
        <f>IF($D248="m",VLOOKUP(W248,AgeStdHMS!$A:$L,7,FALSE),VLOOKUP(W248,'AgeStdHMS W'!$A:$L,7,FALSE))</f>
        <v>2.3425925925925926E-2</v>
      </c>
      <c r="Y248" s="66">
        <f t="shared" si="39"/>
        <v>63</v>
      </c>
      <c r="Z248" s="31">
        <f>IF($D248="m",VLOOKUP(Y248,AgeStdHMS!$A:$L,7,FALSE),VLOOKUP(Y248,'AgeStdHMS W'!$A:$L,7,FALSE))</f>
        <v>2.3425925925925926E-2</v>
      </c>
      <c r="AA248" s="66">
        <f t="shared" si="40"/>
        <v>63</v>
      </c>
      <c r="AB248" s="31">
        <f>IF($D248="m",VLOOKUP(AA248,AgeStdHMS!$A:$L,7,FALSE),VLOOKUP(AA248,'AgeStdHMS W'!$A:$L,7,FALSE))</f>
        <v>2.3425925925925926E-2</v>
      </c>
      <c r="AC248" s="66">
        <f t="shared" si="41"/>
        <v>63</v>
      </c>
      <c r="AD248" s="31">
        <f>IF($D248="m",VLOOKUP(AC248,AgeStdHMS!$A:$L,7,FALSE),VLOOKUP(AC248,'AgeStdHMS W'!$A:$L,7,FALSE))</f>
        <v>2.3425925925925926E-2</v>
      </c>
    </row>
    <row r="249" spans="1:30" x14ac:dyDescent="0.2">
      <c r="A249" s="60" t="s">
        <v>257</v>
      </c>
      <c r="B249" s="60" t="s">
        <v>256</v>
      </c>
      <c r="C249" s="60" t="str">
        <f t="shared" si="43"/>
        <v>Emma Waring</v>
      </c>
      <c r="D249" s="70" t="s">
        <v>874</v>
      </c>
      <c r="E249" s="63">
        <v>31100</v>
      </c>
      <c r="F249" s="60" t="s">
        <v>255</v>
      </c>
      <c r="G249" s="66">
        <f t="shared" si="44"/>
        <v>30</v>
      </c>
      <c r="H249" s="31">
        <f>IF(D249="m",VLOOKUP(G249,AgeStdHMS!$A:$L,10,FALSE),VLOOKUP(G249,'AgeStdHMS W'!A:L,10,FALSE))</f>
        <v>3.4282407407407407E-2</v>
      </c>
      <c r="I249" s="66">
        <f t="shared" si="42"/>
        <v>30</v>
      </c>
      <c r="J249" s="31">
        <f>IF($D249="m",VLOOKUP(I249,AgeStdHMS!$A:$L,12,FALSE),VLOOKUP(I249,'AgeStdHMS W'!$A:$L,12,FALSE))</f>
        <v>4.5289351851851851E-2</v>
      </c>
      <c r="K249" s="66">
        <f t="shared" si="35"/>
        <v>31</v>
      </c>
      <c r="L249" s="31">
        <f>IF($D249="m",VLOOKUP(K249,AgeStdHMS!$A:$L,12,FALSE),VLOOKUP(K249,'AgeStdHMS W'!$A:$L,12,FALSE))</f>
        <v>4.5324074074074072E-2</v>
      </c>
      <c r="M249" s="66">
        <f t="shared" si="36"/>
        <v>31</v>
      </c>
      <c r="N249" s="31">
        <f>IF($D249="m",VLOOKUP(M249,AgeStdHMS!$A:$L,2,FALSE),VLOOKUP(M249,'AgeStdHMS W'!$A:$L,2,FALSE))</f>
        <v>1.0254629629629629E-2</v>
      </c>
      <c r="O249" s="66">
        <f t="shared" si="37"/>
        <v>31</v>
      </c>
      <c r="P249" s="31">
        <f>IF($D249="m",VLOOKUP(O249,AgeStdHMS!$A:$L,7,FALSE),VLOOKUP(O249,'AgeStdHMS W'!$A:$L,7,FALSE))</f>
        <v>2.1064814814814814E-2</v>
      </c>
      <c r="Q249" s="66">
        <f t="shared" si="37"/>
        <v>31</v>
      </c>
      <c r="R249" s="31">
        <f>IF($D249="m",VLOOKUP(Q249,AgeStdHMS!$A:$L,7,FALSE),VLOOKUP(Q249,'AgeStdHMS W'!$A:$L,7,FALSE))</f>
        <v>2.1064814814814814E-2</v>
      </c>
      <c r="S249" s="66">
        <f t="shared" si="37"/>
        <v>31</v>
      </c>
      <c r="T249" s="31">
        <f>IF($D249="m",VLOOKUP(S249,AgeStdHMS!$A:$L,7,FALSE),VLOOKUP(S249,'AgeStdHMS W'!$A:$L,7,FALSE))</f>
        <v>2.1064814814814814E-2</v>
      </c>
      <c r="U249" s="66">
        <f t="shared" si="37"/>
        <v>31</v>
      </c>
      <c r="V249" s="31">
        <f>IF($D249="m",VLOOKUP(U249,AgeStdHMS!$A:$L,7,FALSE),VLOOKUP(U249,'AgeStdHMS W'!$A:$L,7,FALSE))</f>
        <v>2.1064814814814814E-2</v>
      </c>
      <c r="W249" s="66">
        <f t="shared" si="38"/>
        <v>31</v>
      </c>
      <c r="X249" s="31">
        <f>IF($D249="m",VLOOKUP(W249,AgeStdHMS!$A:$L,7,FALSE),VLOOKUP(W249,'AgeStdHMS W'!$A:$L,7,FALSE))</f>
        <v>2.1064814814814814E-2</v>
      </c>
      <c r="Y249" s="66">
        <f t="shared" si="39"/>
        <v>31</v>
      </c>
      <c r="Z249" s="31">
        <f>IF($D249="m",VLOOKUP(Y249,AgeStdHMS!$A:$L,7,FALSE),VLOOKUP(Y249,'AgeStdHMS W'!$A:$L,7,FALSE))</f>
        <v>2.1064814814814814E-2</v>
      </c>
      <c r="AA249" s="66">
        <f t="shared" si="40"/>
        <v>31</v>
      </c>
      <c r="AB249" s="31">
        <f>IF($D249="m",VLOOKUP(AA249,AgeStdHMS!$A:$L,7,FALSE),VLOOKUP(AA249,'AgeStdHMS W'!$A:$L,7,FALSE))</f>
        <v>2.1064814814814814E-2</v>
      </c>
      <c r="AC249" s="66">
        <f t="shared" si="41"/>
        <v>31</v>
      </c>
      <c r="AD249" s="31">
        <f>IF($D249="m",VLOOKUP(AC249,AgeStdHMS!$A:$L,7,FALSE),VLOOKUP(AC249,'AgeStdHMS W'!$A:$L,7,FALSE))</f>
        <v>2.1064814814814814E-2</v>
      </c>
    </row>
    <row r="250" spans="1:30" x14ac:dyDescent="0.2">
      <c r="A250" s="60" t="s">
        <v>254</v>
      </c>
      <c r="B250" s="60" t="s">
        <v>253</v>
      </c>
      <c r="C250" s="60" t="str">
        <f t="shared" si="43"/>
        <v>Tom Weatherhead</v>
      </c>
      <c r="D250" s="70" t="s">
        <v>873</v>
      </c>
      <c r="E250" s="63">
        <v>22128</v>
      </c>
      <c r="F250" s="60" t="s">
        <v>252</v>
      </c>
      <c r="G250" s="66">
        <f t="shared" si="44"/>
        <v>55</v>
      </c>
      <c r="H250" s="31">
        <f>IF(D250="m",VLOOKUP(G250,AgeStdHMS!$A:$L,10,FALSE),VLOOKUP(G250,'AgeStdHMS W'!A:L,10,FALSE))</f>
        <v>3.5729166666666666E-2</v>
      </c>
      <c r="I250" s="66">
        <f t="shared" si="42"/>
        <v>55</v>
      </c>
      <c r="J250" s="31">
        <f>IF($D250="m",VLOOKUP(I250,AgeStdHMS!$A:$L,12,FALSE),VLOOKUP(I250,'AgeStdHMS W'!$A:$L,12,FALSE))</f>
        <v>4.7303240740740743E-2</v>
      </c>
      <c r="K250" s="66">
        <f t="shared" si="35"/>
        <v>55</v>
      </c>
      <c r="L250" s="31">
        <f>IF($D250="m",VLOOKUP(K250,AgeStdHMS!$A:$L,12,FALSE),VLOOKUP(K250,'AgeStdHMS W'!$A:$L,12,FALSE))</f>
        <v>4.7303240740740743E-2</v>
      </c>
      <c r="M250" s="66">
        <f t="shared" si="36"/>
        <v>55</v>
      </c>
      <c r="N250" s="31">
        <f>IF($D250="m",VLOOKUP(M250,AgeStdHMS!$A:$L,2,FALSE),VLOOKUP(M250,'AgeStdHMS W'!$A:$L,2,FALSE))</f>
        <v>1.0648148148148148E-2</v>
      </c>
      <c r="O250" s="66">
        <f t="shared" si="37"/>
        <v>55</v>
      </c>
      <c r="P250" s="31">
        <f>IF($D250="m",VLOOKUP(O250,AgeStdHMS!$A:$L,7,FALSE),VLOOKUP(O250,'AgeStdHMS W'!$A:$L,7,FALSE))</f>
        <v>2.1782407407407407E-2</v>
      </c>
      <c r="Q250" s="66">
        <f t="shared" si="37"/>
        <v>55</v>
      </c>
      <c r="R250" s="31">
        <f>IF($D250="m",VLOOKUP(Q250,AgeStdHMS!$A:$L,7,FALSE),VLOOKUP(Q250,'AgeStdHMS W'!$A:$L,7,FALSE))</f>
        <v>2.1782407407407407E-2</v>
      </c>
      <c r="S250" s="66">
        <f t="shared" si="37"/>
        <v>55</v>
      </c>
      <c r="T250" s="31">
        <f>IF($D250="m",VLOOKUP(S250,AgeStdHMS!$A:$L,7,FALSE),VLOOKUP(S250,'AgeStdHMS W'!$A:$L,7,FALSE))</f>
        <v>2.1782407407407407E-2</v>
      </c>
      <c r="U250" s="66">
        <f t="shared" si="37"/>
        <v>55</v>
      </c>
      <c r="V250" s="31">
        <f>IF($D250="m",VLOOKUP(U250,AgeStdHMS!$A:$L,7,FALSE),VLOOKUP(U250,'AgeStdHMS W'!$A:$L,7,FALSE))</f>
        <v>2.1782407407407407E-2</v>
      </c>
      <c r="W250" s="66">
        <f t="shared" si="38"/>
        <v>55</v>
      </c>
      <c r="X250" s="31">
        <f>IF($D250="m",VLOOKUP(W250,AgeStdHMS!$A:$L,7,FALSE),VLOOKUP(W250,'AgeStdHMS W'!$A:$L,7,FALSE))</f>
        <v>2.1782407407407407E-2</v>
      </c>
      <c r="Y250" s="66">
        <f t="shared" si="39"/>
        <v>55</v>
      </c>
      <c r="Z250" s="31">
        <f>IF($D250="m",VLOOKUP(Y250,AgeStdHMS!$A:$L,7,FALSE),VLOOKUP(Y250,'AgeStdHMS W'!$A:$L,7,FALSE))</f>
        <v>2.1782407407407407E-2</v>
      </c>
      <c r="AA250" s="66">
        <f t="shared" si="40"/>
        <v>55</v>
      </c>
      <c r="AB250" s="31">
        <f>IF($D250="m",VLOOKUP(AA250,AgeStdHMS!$A:$L,7,FALSE),VLOOKUP(AA250,'AgeStdHMS W'!$A:$L,7,FALSE))</f>
        <v>2.1782407407407407E-2</v>
      </c>
      <c r="AC250" s="66">
        <f t="shared" si="41"/>
        <v>55</v>
      </c>
      <c r="AD250" s="31">
        <f>IF($D250="m",VLOOKUP(AC250,AgeStdHMS!$A:$L,7,FALSE),VLOOKUP(AC250,'AgeStdHMS W'!$A:$L,7,FALSE))</f>
        <v>2.1782407407407407E-2</v>
      </c>
    </row>
    <row r="251" spans="1:30" x14ac:dyDescent="0.2">
      <c r="A251" s="60" t="s">
        <v>251</v>
      </c>
      <c r="B251" s="60" t="s">
        <v>250</v>
      </c>
      <c r="C251" s="60" t="str">
        <f t="shared" si="43"/>
        <v>Peter Westlake</v>
      </c>
      <c r="D251" s="70" t="s">
        <v>873</v>
      </c>
      <c r="E251" s="63">
        <v>12288</v>
      </c>
      <c r="F251" s="60" t="s">
        <v>249</v>
      </c>
      <c r="G251" s="66">
        <f t="shared" si="44"/>
        <v>82</v>
      </c>
      <c r="H251" s="31">
        <f>IF(D251="m",VLOOKUP(G251,AgeStdHMS!$A:$L,10,FALSE),VLOOKUP(G251,'AgeStdHMS W'!A:L,10,FALSE))</f>
        <v>5.1377314814814813E-2</v>
      </c>
      <c r="I251" s="66">
        <f t="shared" si="42"/>
        <v>82</v>
      </c>
      <c r="J251" s="31">
        <f>IF($D251="m",VLOOKUP(I251,AgeStdHMS!$A:$L,12,FALSE),VLOOKUP(I251,'AgeStdHMS W'!$A:$L,12,FALSE))</f>
        <v>6.7939814814814814E-2</v>
      </c>
      <c r="K251" s="66">
        <f t="shared" si="35"/>
        <v>82</v>
      </c>
      <c r="L251" s="31">
        <f>IF($D251="m",VLOOKUP(K251,AgeStdHMS!$A:$L,12,FALSE),VLOOKUP(K251,'AgeStdHMS W'!$A:$L,12,FALSE))</f>
        <v>6.7939814814814814E-2</v>
      </c>
      <c r="M251" s="66">
        <f t="shared" si="36"/>
        <v>82</v>
      </c>
      <c r="N251" s="31">
        <f>IF($D251="m",VLOOKUP(M251,AgeStdHMS!$A:$L,2,FALSE),VLOOKUP(M251,'AgeStdHMS W'!$A:$L,2,FALSE))</f>
        <v>1.5138888888888889E-2</v>
      </c>
      <c r="O251" s="66">
        <f t="shared" si="37"/>
        <v>82</v>
      </c>
      <c r="P251" s="31">
        <f>IF($D251="m",VLOOKUP(O251,AgeStdHMS!$A:$L,7,FALSE),VLOOKUP(O251,'AgeStdHMS W'!$A:$L,7,FALSE))</f>
        <v>3.1365740740740743E-2</v>
      </c>
      <c r="Q251" s="66">
        <f t="shared" si="37"/>
        <v>82</v>
      </c>
      <c r="R251" s="31">
        <f>IF($D251="m",VLOOKUP(Q251,AgeStdHMS!$A:$L,7,FALSE),VLOOKUP(Q251,'AgeStdHMS W'!$A:$L,7,FALSE))</f>
        <v>3.1365740740740743E-2</v>
      </c>
      <c r="S251" s="66">
        <f t="shared" si="37"/>
        <v>82</v>
      </c>
      <c r="T251" s="31">
        <f>IF($D251="m",VLOOKUP(S251,AgeStdHMS!$A:$L,7,FALSE),VLOOKUP(S251,'AgeStdHMS W'!$A:$L,7,FALSE))</f>
        <v>3.1365740740740743E-2</v>
      </c>
      <c r="U251" s="66">
        <f t="shared" si="37"/>
        <v>82</v>
      </c>
      <c r="V251" s="31">
        <f>IF($D251="m",VLOOKUP(U251,AgeStdHMS!$A:$L,7,FALSE),VLOOKUP(U251,'AgeStdHMS W'!$A:$L,7,FALSE))</f>
        <v>3.1365740740740743E-2</v>
      </c>
      <c r="W251" s="66">
        <f t="shared" si="38"/>
        <v>82</v>
      </c>
      <c r="X251" s="31">
        <f>IF($D251="m",VLOOKUP(W251,AgeStdHMS!$A:$L,7,FALSE),VLOOKUP(W251,'AgeStdHMS W'!$A:$L,7,FALSE))</f>
        <v>3.1365740740740743E-2</v>
      </c>
      <c r="Y251" s="66">
        <f t="shared" si="39"/>
        <v>82</v>
      </c>
      <c r="Z251" s="31">
        <f>IF($D251="m",VLOOKUP(Y251,AgeStdHMS!$A:$L,7,FALSE),VLOOKUP(Y251,'AgeStdHMS W'!$A:$L,7,FALSE))</f>
        <v>3.1365740740740743E-2</v>
      </c>
      <c r="AA251" s="66">
        <f t="shared" si="40"/>
        <v>82</v>
      </c>
      <c r="AB251" s="31">
        <f>IF($D251="m",VLOOKUP(AA251,AgeStdHMS!$A:$L,7,FALSE),VLOOKUP(AA251,'AgeStdHMS W'!$A:$L,7,FALSE))</f>
        <v>3.1365740740740743E-2</v>
      </c>
      <c r="AC251" s="66">
        <f t="shared" si="41"/>
        <v>82</v>
      </c>
      <c r="AD251" s="31">
        <f>IF($D251="m",VLOOKUP(AC251,AgeStdHMS!$A:$L,7,FALSE),VLOOKUP(AC251,'AgeStdHMS W'!$A:$L,7,FALSE))</f>
        <v>3.1365740740740743E-2</v>
      </c>
    </row>
    <row r="252" spans="1:30" x14ac:dyDescent="0.2">
      <c r="A252" s="60" t="s">
        <v>248</v>
      </c>
      <c r="B252" s="60" t="s">
        <v>247</v>
      </c>
      <c r="C252" s="60" t="str">
        <f t="shared" si="43"/>
        <v>Sarah Westley</v>
      </c>
      <c r="D252" s="70" t="s">
        <v>874</v>
      </c>
      <c r="E252" s="63">
        <v>31876</v>
      </c>
      <c r="F252" s="60" t="s">
        <v>246</v>
      </c>
      <c r="G252" s="66">
        <f t="shared" si="44"/>
        <v>28</v>
      </c>
      <c r="H252" s="31">
        <f>IF(D252="m",VLOOKUP(G252,AgeStdHMS!$A:$L,10,FALSE),VLOOKUP(G252,'AgeStdHMS W'!A:L,10,FALSE))</f>
        <v>3.4270833333333334E-2</v>
      </c>
      <c r="I252" s="66">
        <f t="shared" si="42"/>
        <v>28</v>
      </c>
      <c r="J252" s="31">
        <f>IF($D252="m",VLOOKUP(I252,AgeStdHMS!$A:$L,12,FALSE),VLOOKUP(I252,'AgeStdHMS W'!$A:$L,12,FALSE))</f>
        <v>4.5277777777777778E-2</v>
      </c>
      <c r="K252" s="66">
        <f t="shared" si="35"/>
        <v>28</v>
      </c>
      <c r="L252" s="31">
        <f>IF($D252="m",VLOOKUP(K252,AgeStdHMS!$A:$L,12,FALSE),VLOOKUP(K252,'AgeStdHMS W'!$A:$L,12,FALSE))</f>
        <v>4.5277777777777778E-2</v>
      </c>
      <c r="M252" s="66">
        <f t="shared" si="36"/>
        <v>29</v>
      </c>
      <c r="N252" s="31">
        <f>IF($D252="m",VLOOKUP(M252,AgeStdHMS!$A:$L,2,FALSE),VLOOKUP(M252,'AgeStdHMS W'!$A:$L,2,FALSE))</f>
        <v>1.0254629629629629E-2</v>
      </c>
      <c r="O252" s="66">
        <f t="shared" si="37"/>
        <v>29</v>
      </c>
      <c r="P252" s="31">
        <f>IF($D252="m",VLOOKUP(O252,AgeStdHMS!$A:$L,7,FALSE),VLOOKUP(O252,'AgeStdHMS W'!$A:$L,7,FALSE))</f>
        <v>2.1064814814814814E-2</v>
      </c>
      <c r="Q252" s="66">
        <f t="shared" si="37"/>
        <v>29</v>
      </c>
      <c r="R252" s="31">
        <f>IF($D252="m",VLOOKUP(Q252,AgeStdHMS!$A:$L,7,FALSE),VLOOKUP(Q252,'AgeStdHMS W'!$A:$L,7,FALSE))</f>
        <v>2.1064814814814814E-2</v>
      </c>
      <c r="S252" s="66">
        <f t="shared" si="37"/>
        <v>29</v>
      </c>
      <c r="T252" s="31">
        <f>IF($D252="m",VLOOKUP(S252,AgeStdHMS!$A:$L,7,FALSE),VLOOKUP(S252,'AgeStdHMS W'!$A:$L,7,FALSE))</f>
        <v>2.1064814814814814E-2</v>
      </c>
      <c r="U252" s="66">
        <f t="shared" si="37"/>
        <v>29</v>
      </c>
      <c r="V252" s="31">
        <f>IF($D252="m",VLOOKUP(U252,AgeStdHMS!$A:$L,7,FALSE),VLOOKUP(U252,'AgeStdHMS W'!$A:$L,7,FALSE))</f>
        <v>2.1064814814814814E-2</v>
      </c>
      <c r="W252" s="66">
        <f t="shared" si="38"/>
        <v>29</v>
      </c>
      <c r="X252" s="31">
        <f>IF($D252="m",VLOOKUP(W252,AgeStdHMS!$A:$L,7,FALSE),VLOOKUP(W252,'AgeStdHMS W'!$A:$L,7,FALSE))</f>
        <v>2.1064814814814814E-2</v>
      </c>
      <c r="Y252" s="66">
        <f t="shared" si="39"/>
        <v>29</v>
      </c>
      <c r="Z252" s="31">
        <f>IF($D252="m",VLOOKUP(Y252,AgeStdHMS!$A:$L,7,FALSE),VLOOKUP(Y252,'AgeStdHMS W'!$A:$L,7,FALSE))</f>
        <v>2.1064814814814814E-2</v>
      </c>
      <c r="AA252" s="66">
        <f t="shared" si="40"/>
        <v>29</v>
      </c>
      <c r="AB252" s="31">
        <f>IF($D252="m",VLOOKUP(AA252,AgeStdHMS!$A:$L,7,FALSE),VLOOKUP(AA252,'AgeStdHMS W'!$A:$L,7,FALSE))</f>
        <v>2.1064814814814814E-2</v>
      </c>
      <c r="AC252" s="66">
        <f t="shared" si="41"/>
        <v>29</v>
      </c>
      <c r="AD252" s="31">
        <f>IF($D252="m",VLOOKUP(AC252,AgeStdHMS!$A:$L,7,FALSE),VLOOKUP(AC252,'AgeStdHMS W'!$A:$L,7,FALSE))</f>
        <v>2.1064814814814814E-2</v>
      </c>
    </row>
    <row r="253" spans="1:30" x14ac:dyDescent="0.2">
      <c r="A253" s="60" t="s">
        <v>245</v>
      </c>
      <c r="B253" s="60" t="s">
        <v>244</v>
      </c>
      <c r="C253" s="60" t="str">
        <f t="shared" si="43"/>
        <v>Stuart Whitford</v>
      </c>
      <c r="D253" s="70" t="s">
        <v>873</v>
      </c>
      <c r="E253" s="63">
        <v>25584</v>
      </c>
      <c r="F253" s="60" t="s">
        <v>243</v>
      </c>
      <c r="G253" s="66">
        <f t="shared" si="44"/>
        <v>46</v>
      </c>
      <c r="H253" s="31">
        <f>IF(D253="m",VLOOKUP(G253,AgeStdHMS!$A:$L,10,FALSE),VLOOKUP(G253,'AgeStdHMS W'!A:L,10,FALSE))</f>
        <v>3.3067129629629627E-2</v>
      </c>
      <c r="I253" s="66">
        <f t="shared" si="42"/>
        <v>46</v>
      </c>
      <c r="J253" s="31">
        <f>IF($D253="m",VLOOKUP(I253,AgeStdHMS!$A:$L,12,FALSE),VLOOKUP(I253,'AgeStdHMS W'!$A:$L,12,FALSE))</f>
        <v>4.372685185185185E-2</v>
      </c>
      <c r="K253" s="66">
        <f t="shared" si="35"/>
        <v>46</v>
      </c>
      <c r="L253" s="31">
        <f>IF($D253="m",VLOOKUP(K253,AgeStdHMS!$A:$L,12,FALSE),VLOOKUP(K253,'AgeStdHMS W'!$A:$L,12,FALSE))</f>
        <v>4.372685185185185E-2</v>
      </c>
      <c r="M253" s="66">
        <f t="shared" si="36"/>
        <v>46</v>
      </c>
      <c r="N253" s="31">
        <f>IF($D253="m",VLOOKUP(M253,AgeStdHMS!$A:$L,2,FALSE),VLOOKUP(M253,'AgeStdHMS W'!$A:$L,2,FALSE))</f>
        <v>9.9421296296296289E-3</v>
      </c>
      <c r="O253" s="66">
        <f t="shared" si="37"/>
        <v>46</v>
      </c>
      <c r="P253" s="31">
        <f>IF($D253="m",VLOOKUP(O253,AgeStdHMS!$A:$L,7,FALSE),VLOOKUP(O253,'AgeStdHMS W'!$A:$L,7,FALSE))</f>
        <v>2.0185185185185184E-2</v>
      </c>
      <c r="Q253" s="66">
        <f t="shared" si="37"/>
        <v>46</v>
      </c>
      <c r="R253" s="31">
        <f>IF($D253="m",VLOOKUP(Q253,AgeStdHMS!$A:$L,7,FALSE),VLOOKUP(Q253,'AgeStdHMS W'!$A:$L,7,FALSE))</f>
        <v>2.0185185185185184E-2</v>
      </c>
      <c r="S253" s="66">
        <f t="shared" si="37"/>
        <v>46</v>
      </c>
      <c r="T253" s="31">
        <f>IF($D253="m",VLOOKUP(S253,AgeStdHMS!$A:$L,7,FALSE),VLOOKUP(S253,'AgeStdHMS W'!$A:$L,7,FALSE))</f>
        <v>2.0185185185185184E-2</v>
      </c>
      <c r="U253" s="66">
        <f t="shared" si="37"/>
        <v>46</v>
      </c>
      <c r="V253" s="31">
        <f>IF($D253="m",VLOOKUP(U253,AgeStdHMS!$A:$L,7,FALSE),VLOOKUP(U253,'AgeStdHMS W'!$A:$L,7,FALSE))</f>
        <v>2.0185185185185184E-2</v>
      </c>
      <c r="W253" s="66">
        <f t="shared" si="38"/>
        <v>46</v>
      </c>
      <c r="X253" s="31">
        <f>IF($D253="m",VLOOKUP(W253,AgeStdHMS!$A:$L,7,FALSE),VLOOKUP(W253,'AgeStdHMS W'!$A:$L,7,FALSE))</f>
        <v>2.0185185185185184E-2</v>
      </c>
      <c r="Y253" s="66">
        <f t="shared" si="39"/>
        <v>46</v>
      </c>
      <c r="Z253" s="31">
        <f>IF($D253="m",VLOOKUP(Y253,AgeStdHMS!$A:$L,7,FALSE),VLOOKUP(Y253,'AgeStdHMS W'!$A:$L,7,FALSE))</f>
        <v>2.0185185185185184E-2</v>
      </c>
      <c r="AA253" s="66">
        <f t="shared" si="40"/>
        <v>46</v>
      </c>
      <c r="AB253" s="31">
        <f>IF($D253="m",VLOOKUP(AA253,AgeStdHMS!$A:$L,7,FALSE),VLOOKUP(AA253,'AgeStdHMS W'!$A:$L,7,FALSE))</f>
        <v>2.0185185185185184E-2</v>
      </c>
      <c r="AC253" s="66">
        <f t="shared" si="41"/>
        <v>46</v>
      </c>
      <c r="AD253" s="31">
        <f>IF($D253="m",VLOOKUP(AC253,AgeStdHMS!$A:$L,7,FALSE),VLOOKUP(AC253,'AgeStdHMS W'!$A:$L,7,FALSE))</f>
        <v>2.0185185185185184E-2</v>
      </c>
    </row>
    <row r="254" spans="1:30" x14ac:dyDescent="0.2">
      <c r="A254" s="60" t="s">
        <v>242</v>
      </c>
      <c r="B254" s="60" t="s">
        <v>241</v>
      </c>
      <c r="C254" s="60" t="str">
        <f t="shared" si="43"/>
        <v>Ross Wilkinson</v>
      </c>
      <c r="D254" s="70" t="s">
        <v>873</v>
      </c>
      <c r="E254" s="63">
        <v>33022</v>
      </c>
      <c r="F254" s="60" t="s">
        <v>240</v>
      </c>
      <c r="G254" s="66">
        <f t="shared" si="44"/>
        <v>25</v>
      </c>
      <c r="H254" s="31">
        <f>IF(D254="m",VLOOKUP(G254,AgeStdHMS!$A:$L,10,FALSE),VLOOKUP(G254,'AgeStdHMS W'!A:L,10,FALSE))</f>
        <v>3.0555555555555555E-2</v>
      </c>
      <c r="I254" s="66">
        <f t="shared" si="42"/>
        <v>25</v>
      </c>
      <c r="J254" s="31">
        <f>IF($D254="m",VLOOKUP(I254,AgeStdHMS!$A:$L,12,FALSE),VLOOKUP(I254,'AgeStdHMS W'!$A:$L,12,FALSE))</f>
        <v>4.0543981481481479E-2</v>
      </c>
      <c r="K254" s="66">
        <f t="shared" si="35"/>
        <v>25</v>
      </c>
      <c r="L254" s="31">
        <f>IF($D254="m",VLOOKUP(K254,AgeStdHMS!$A:$L,12,FALSE),VLOOKUP(K254,'AgeStdHMS W'!$A:$L,12,FALSE))</f>
        <v>4.0543981481481479E-2</v>
      </c>
      <c r="M254" s="66">
        <f t="shared" si="36"/>
        <v>25</v>
      </c>
      <c r="N254" s="31">
        <f>IF($D254="m",VLOOKUP(M254,AgeStdHMS!$A:$L,2,FALSE),VLOOKUP(M254,'AgeStdHMS W'!$A:$L,2,FALSE))</f>
        <v>9.0162037037037034E-3</v>
      </c>
      <c r="O254" s="66">
        <f t="shared" si="37"/>
        <v>25</v>
      </c>
      <c r="P254" s="31">
        <f>IF($D254="m",VLOOKUP(O254,AgeStdHMS!$A:$L,7,FALSE),VLOOKUP(O254,'AgeStdHMS W'!$A:$L,7,FALSE))</f>
        <v>1.8553240740740742E-2</v>
      </c>
      <c r="Q254" s="66">
        <f t="shared" si="37"/>
        <v>26</v>
      </c>
      <c r="R254" s="31">
        <f>IF($D254="m",VLOOKUP(Q254,AgeStdHMS!$A:$L,7,FALSE),VLOOKUP(Q254,'AgeStdHMS W'!$A:$L,7,FALSE))</f>
        <v>1.8553240740740742E-2</v>
      </c>
      <c r="S254" s="66">
        <f t="shared" si="37"/>
        <v>26</v>
      </c>
      <c r="T254" s="31">
        <f>IF($D254="m",VLOOKUP(S254,AgeStdHMS!$A:$L,7,FALSE),VLOOKUP(S254,'AgeStdHMS W'!$A:$L,7,FALSE))</f>
        <v>1.8553240740740742E-2</v>
      </c>
      <c r="U254" s="66">
        <f t="shared" si="37"/>
        <v>26</v>
      </c>
      <c r="V254" s="31">
        <f>IF($D254="m",VLOOKUP(U254,AgeStdHMS!$A:$L,7,FALSE),VLOOKUP(U254,'AgeStdHMS W'!$A:$L,7,FALSE))</f>
        <v>1.8553240740740742E-2</v>
      </c>
      <c r="W254" s="66">
        <f t="shared" si="38"/>
        <v>25</v>
      </c>
      <c r="X254" s="31">
        <f>IF($D254="m",VLOOKUP(W254,AgeStdHMS!$A:$L,7,FALSE),VLOOKUP(W254,'AgeStdHMS W'!$A:$L,7,FALSE))</f>
        <v>1.8553240740740742E-2</v>
      </c>
      <c r="Y254" s="66">
        <f t="shared" si="39"/>
        <v>25</v>
      </c>
      <c r="Z254" s="31">
        <f>IF($D254="m",VLOOKUP(Y254,AgeStdHMS!$A:$L,7,FALSE),VLOOKUP(Y254,'AgeStdHMS W'!$A:$L,7,FALSE))</f>
        <v>1.8553240740740742E-2</v>
      </c>
      <c r="AA254" s="66">
        <f t="shared" si="40"/>
        <v>25</v>
      </c>
      <c r="AB254" s="31">
        <f>IF($D254="m",VLOOKUP(AA254,AgeStdHMS!$A:$L,7,FALSE),VLOOKUP(AA254,'AgeStdHMS W'!$A:$L,7,FALSE))</f>
        <v>1.8553240740740742E-2</v>
      </c>
      <c r="AC254" s="66">
        <f t="shared" si="41"/>
        <v>25</v>
      </c>
      <c r="AD254" s="31">
        <f>IF($D254="m",VLOOKUP(AC254,AgeStdHMS!$A:$L,7,FALSE),VLOOKUP(AC254,'AgeStdHMS W'!$A:$L,7,FALSE))</f>
        <v>1.8553240740740742E-2</v>
      </c>
    </row>
    <row r="255" spans="1:30" x14ac:dyDescent="0.2">
      <c r="A255" s="60" t="s">
        <v>239</v>
      </c>
      <c r="B255" s="60" t="s">
        <v>238</v>
      </c>
      <c r="C255" s="60" t="str">
        <f t="shared" si="43"/>
        <v>Steve Williams</v>
      </c>
      <c r="D255" s="70" t="s">
        <v>873</v>
      </c>
      <c r="E255" s="63">
        <v>21255</v>
      </c>
      <c r="F255" s="60" t="s">
        <v>237</v>
      </c>
      <c r="G255" s="66">
        <f t="shared" si="44"/>
        <v>57</v>
      </c>
      <c r="H255" s="31">
        <f>IF(D255="m",VLOOKUP(G255,AgeStdHMS!$A:$L,10,FALSE),VLOOKUP(G255,'AgeStdHMS W'!A:L,10,FALSE))</f>
        <v>3.6377314814814814E-2</v>
      </c>
      <c r="I255" s="66">
        <f t="shared" si="42"/>
        <v>57</v>
      </c>
      <c r="J255" s="31">
        <f>IF($D255="m",VLOOKUP(I255,AgeStdHMS!$A:$L,12,FALSE),VLOOKUP(I255,'AgeStdHMS W'!$A:$L,12,FALSE))</f>
        <v>4.8171296296296295E-2</v>
      </c>
      <c r="K255" s="66">
        <f t="shared" si="35"/>
        <v>58</v>
      </c>
      <c r="L255" s="31">
        <f>IF($D255="m",VLOOKUP(K255,AgeStdHMS!$A:$L,12,FALSE),VLOOKUP(K255,'AgeStdHMS W'!$A:$L,12,FALSE))</f>
        <v>4.8622685185185185E-2</v>
      </c>
      <c r="M255" s="66">
        <f t="shared" si="36"/>
        <v>58</v>
      </c>
      <c r="N255" s="31">
        <f>IF($D255="m",VLOOKUP(M255,AgeStdHMS!$A:$L,2,FALSE),VLOOKUP(M255,'AgeStdHMS W'!$A:$L,2,FALSE))</f>
        <v>1.0914351851851852E-2</v>
      </c>
      <c r="O255" s="66">
        <f t="shared" si="37"/>
        <v>58</v>
      </c>
      <c r="P255" s="31">
        <f>IF($D255="m",VLOOKUP(O255,AgeStdHMS!$A:$L,7,FALSE),VLOOKUP(O255,'AgeStdHMS W'!$A:$L,7,FALSE))</f>
        <v>2.2361111111111109E-2</v>
      </c>
      <c r="Q255" s="66">
        <f t="shared" si="37"/>
        <v>58</v>
      </c>
      <c r="R255" s="31">
        <f>IF($D255="m",VLOOKUP(Q255,AgeStdHMS!$A:$L,7,FALSE),VLOOKUP(Q255,'AgeStdHMS W'!$A:$L,7,FALSE))</f>
        <v>2.2361111111111109E-2</v>
      </c>
      <c r="S255" s="66">
        <f t="shared" si="37"/>
        <v>58</v>
      </c>
      <c r="T255" s="31">
        <f>IF($D255="m",VLOOKUP(S255,AgeStdHMS!$A:$L,7,FALSE),VLOOKUP(S255,'AgeStdHMS W'!$A:$L,7,FALSE))</f>
        <v>2.2361111111111109E-2</v>
      </c>
      <c r="U255" s="66">
        <f t="shared" si="37"/>
        <v>58</v>
      </c>
      <c r="V255" s="31">
        <f>IF($D255="m",VLOOKUP(U255,AgeStdHMS!$A:$L,7,FALSE),VLOOKUP(U255,'AgeStdHMS W'!$A:$L,7,FALSE))</f>
        <v>2.2361111111111109E-2</v>
      </c>
      <c r="W255" s="66">
        <f t="shared" si="38"/>
        <v>58</v>
      </c>
      <c r="X255" s="31">
        <f>IF($D255="m",VLOOKUP(W255,AgeStdHMS!$A:$L,7,FALSE),VLOOKUP(W255,'AgeStdHMS W'!$A:$L,7,FALSE))</f>
        <v>2.2361111111111109E-2</v>
      </c>
      <c r="Y255" s="66">
        <f t="shared" si="39"/>
        <v>58</v>
      </c>
      <c r="Z255" s="31">
        <f>IF($D255="m",VLOOKUP(Y255,AgeStdHMS!$A:$L,7,FALSE),VLOOKUP(Y255,'AgeStdHMS W'!$A:$L,7,FALSE))</f>
        <v>2.2361111111111109E-2</v>
      </c>
      <c r="AA255" s="66">
        <f t="shared" si="40"/>
        <v>58</v>
      </c>
      <c r="AB255" s="31">
        <f>IF($D255="m",VLOOKUP(AA255,AgeStdHMS!$A:$L,7,FALSE),VLOOKUP(AA255,'AgeStdHMS W'!$A:$L,7,FALSE))</f>
        <v>2.2361111111111109E-2</v>
      </c>
      <c r="AC255" s="66">
        <f t="shared" si="41"/>
        <v>58</v>
      </c>
      <c r="AD255" s="31">
        <f>IF($D255="m",VLOOKUP(AC255,AgeStdHMS!$A:$L,7,FALSE),VLOOKUP(AC255,'AgeStdHMS W'!$A:$L,7,FALSE))</f>
        <v>2.2361111111111109E-2</v>
      </c>
    </row>
    <row r="256" spans="1:30" x14ac:dyDescent="0.2">
      <c r="A256" s="60" t="s">
        <v>236</v>
      </c>
      <c r="B256" s="60" t="s">
        <v>235</v>
      </c>
      <c r="C256" s="60" t="str">
        <f t="shared" si="43"/>
        <v>Vicky Willson</v>
      </c>
      <c r="D256" s="70" t="s">
        <v>874</v>
      </c>
      <c r="E256" s="63">
        <v>26318</v>
      </c>
      <c r="F256" s="60" t="s">
        <v>234</v>
      </c>
      <c r="G256" s="66">
        <f t="shared" si="44"/>
        <v>44</v>
      </c>
      <c r="H256" s="31">
        <f>IF(D256="m",VLOOKUP(G256,AgeStdHMS!$A:$L,10,FALSE),VLOOKUP(G256,'AgeStdHMS W'!A:L,10,FALSE))</f>
        <v>3.6539351851851851E-2</v>
      </c>
      <c r="I256" s="66">
        <f t="shared" si="42"/>
        <v>44</v>
      </c>
      <c r="J256" s="31">
        <f>IF($D256="m",VLOOKUP(I256,AgeStdHMS!$A:$L,12,FALSE),VLOOKUP(I256,'AgeStdHMS W'!$A:$L,12,FALSE))</f>
        <v>4.8275462962962964E-2</v>
      </c>
      <c r="K256" s="66">
        <f t="shared" si="35"/>
        <v>44</v>
      </c>
      <c r="L256" s="31">
        <f>IF($D256="m",VLOOKUP(K256,AgeStdHMS!$A:$L,12,FALSE),VLOOKUP(K256,'AgeStdHMS W'!$A:$L,12,FALSE))</f>
        <v>4.8275462962962964E-2</v>
      </c>
      <c r="M256" s="66">
        <f t="shared" si="36"/>
        <v>44</v>
      </c>
      <c r="N256" s="31">
        <f>IF($D256="m",VLOOKUP(M256,AgeStdHMS!$A:$L,2,FALSE),VLOOKUP(M256,'AgeStdHMS W'!$A:$L,2,FALSE))</f>
        <v>1.0821759259259258E-2</v>
      </c>
      <c r="O256" s="66">
        <f t="shared" si="37"/>
        <v>44</v>
      </c>
      <c r="P256" s="31">
        <f>IF($D256="m",VLOOKUP(O256,AgeStdHMS!$A:$L,7,FALSE),VLOOKUP(O256,'AgeStdHMS W'!$A:$L,7,FALSE))</f>
        <v>2.2326388888888889E-2</v>
      </c>
      <c r="Q256" s="66">
        <f t="shared" si="37"/>
        <v>44</v>
      </c>
      <c r="R256" s="31">
        <f>IF($D256="m",VLOOKUP(Q256,AgeStdHMS!$A:$L,7,FALSE),VLOOKUP(Q256,'AgeStdHMS W'!$A:$L,7,FALSE))</f>
        <v>2.2326388888888889E-2</v>
      </c>
      <c r="S256" s="66">
        <f t="shared" si="37"/>
        <v>44</v>
      </c>
      <c r="T256" s="31">
        <f>IF($D256="m",VLOOKUP(S256,AgeStdHMS!$A:$L,7,FALSE),VLOOKUP(S256,'AgeStdHMS W'!$A:$L,7,FALSE))</f>
        <v>2.2326388888888889E-2</v>
      </c>
      <c r="U256" s="66">
        <f t="shared" si="37"/>
        <v>44</v>
      </c>
      <c r="V256" s="31">
        <f>IF($D256="m",VLOOKUP(U256,AgeStdHMS!$A:$L,7,FALSE),VLOOKUP(U256,'AgeStdHMS W'!$A:$L,7,FALSE))</f>
        <v>2.2326388888888889E-2</v>
      </c>
      <c r="W256" s="66">
        <f t="shared" si="38"/>
        <v>44</v>
      </c>
      <c r="X256" s="31">
        <f>IF($D256="m",VLOOKUP(W256,AgeStdHMS!$A:$L,7,FALSE),VLOOKUP(W256,'AgeStdHMS W'!$A:$L,7,FALSE))</f>
        <v>2.2326388888888889E-2</v>
      </c>
      <c r="Y256" s="66">
        <f t="shared" si="39"/>
        <v>44</v>
      </c>
      <c r="Z256" s="31">
        <f>IF($D256="m",VLOOKUP(Y256,AgeStdHMS!$A:$L,7,FALSE),VLOOKUP(Y256,'AgeStdHMS W'!$A:$L,7,FALSE))</f>
        <v>2.2326388888888889E-2</v>
      </c>
      <c r="AA256" s="66">
        <f t="shared" si="40"/>
        <v>44</v>
      </c>
      <c r="AB256" s="31">
        <f>IF($D256="m",VLOOKUP(AA256,AgeStdHMS!$A:$L,7,FALSE),VLOOKUP(AA256,'AgeStdHMS W'!$A:$L,7,FALSE))</f>
        <v>2.2326388888888889E-2</v>
      </c>
      <c r="AC256" s="66">
        <f t="shared" si="41"/>
        <v>44</v>
      </c>
      <c r="AD256" s="31">
        <f>IF($D256="m",VLOOKUP(AC256,AgeStdHMS!$A:$L,7,FALSE),VLOOKUP(AC256,'AgeStdHMS W'!$A:$L,7,FALSE))</f>
        <v>2.2326388888888889E-2</v>
      </c>
    </row>
    <row r="257" spans="1:30" x14ac:dyDescent="0.2">
      <c r="A257" s="70" t="s">
        <v>316</v>
      </c>
      <c r="B257" s="60" t="s">
        <v>232</v>
      </c>
      <c r="C257" s="60" t="str">
        <f t="shared" si="43"/>
        <v>Mick Wise</v>
      </c>
      <c r="D257" s="70" t="s">
        <v>873</v>
      </c>
      <c r="E257" s="63">
        <v>19683</v>
      </c>
      <c r="F257" s="60" t="s">
        <v>233</v>
      </c>
      <c r="G257" s="66">
        <f t="shared" si="44"/>
        <v>62</v>
      </c>
      <c r="H257" s="31">
        <f>IF(D257="m",VLOOKUP(G257,AgeStdHMS!$A:$L,10,FALSE),VLOOKUP(G257,'AgeStdHMS W'!A:L,10,FALSE))</f>
        <v>3.8124999999999999E-2</v>
      </c>
      <c r="I257" s="66">
        <f t="shared" si="42"/>
        <v>62</v>
      </c>
      <c r="J257" s="31">
        <f>IF($D257="m",VLOOKUP(I257,AgeStdHMS!$A:$L,12,FALSE),VLOOKUP(I257,'AgeStdHMS W'!$A:$L,12,FALSE))</f>
        <v>5.0497685185185187E-2</v>
      </c>
      <c r="K257" s="66">
        <f t="shared" si="35"/>
        <v>62</v>
      </c>
      <c r="L257" s="31">
        <f>IF($D257="m",VLOOKUP(K257,AgeStdHMS!$A:$L,12,FALSE),VLOOKUP(K257,'AgeStdHMS W'!$A:$L,12,FALSE))</f>
        <v>5.0497685185185187E-2</v>
      </c>
      <c r="M257" s="66">
        <f t="shared" si="36"/>
        <v>62</v>
      </c>
      <c r="N257" s="31">
        <f>IF($D257="m",VLOOKUP(M257,AgeStdHMS!$A:$L,2,FALSE),VLOOKUP(M257,'AgeStdHMS W'!$A:$L,2,FALSE))</f>
        <v>1.1273148148148148E-2</v>
      </c>
      <c r="O257" s="66">
        <f t="shared" si="37"/>
        <v>62</v>
      </c>
      <c r="P257" s="31">
        <f>IF($D257="m",VLOOKUP(O257,AgeStdHMS!$A:$L,7,FALSE),VLOOKUP(O257,'AgeStdHMS W'!$A:$L,7,FALSE))</f>
        <v>2.3206018518518518E-2</v>
      </c>
      <c r="Q257" s="66">
        <f t="shared" si="37"/>
        <v>62</v>
      </c>
      <c r="R257" s="31">
        <f>IF($D257="m",VLOOKUP(Q257,AgeStdHMS!$A:$L,7,FALSE),VLOOKUP(Q257,'AgeStdHMS W'!$A:$L,7,FALSE))</f>
        <v>2.3206018518518518E-2</v>
      </c>
      <c r="S257" s="66">
        <f t="shared" si="37"/>
        <v>62</v>
      </c>
      <c r="T257" s="31">
        <f>IF($D257="m",VLOOKUP(S257,AgeStdHMS!$A:$L,7,FALSE),VLOOKUP(S257,'AgeStdHMS W'!$A:$L,7,FALSE))</f>
        <v>2.3206018518518518E-2</v>
      </c>
      <c r="U257" s="66">
        <f t="shared" si="37"/>
        <v>62</v>
      </c>
      <c r="V257" s="31">
        <f>IF($D257="m",VLOOKUP(U257,AgeStdHMS!$A:$L,7,FALSE),VLOOKUP(U257,'AgeStdHMS W'!$A:$L,7,FALSE))</f>
        <v>2.3206018518518518E-2</v>
      </c>
      <c r="W257" s="66">
        <f t="shared" si="38"/>
        <v>62</v>
      </c>
      <c r="X257" s="31">
        <f>IF($D257="m",VLOOKUP(W257,AgeStdHMS!$A:$L,7,FALSE),VLOOKUP(W257,'AgeStdHMS W'!$A:$L,7,FALSE))</f>
        <v>2.3206018518518518E-2</v>
      </c>
      <c r="Y257" s="66">
        <f t="shared" si="39"/>
        <v>62</v>
      </c>
      <c r="Z257" s="31">
        <f>IF($D257="m",VLOOKUP(Y257,AgeStdHMS!$A:$L,7,FALSE),VLOOKUP(Y257,'AgeStdHMS W'!$A:$L,7,FALSE))</f>
        <v>2.3206018518518518E-2</v>
      </c>
      <c r="AA257" s="66">
        <f t="shared" si="40"/>
        <v>62</v>
      </c>
      <c r="AB257" s="31">
        <f>IF($D257="m",VLOOKUP(AA257,AgeStdHMS!$A:$L,7,FALSE),VLOOKUP(AA257,'AgeStdHMS W'!$A:$L,7,FALSE))</f>
        <v>2.3206018518518518E-2</v>
      </c>
      <c r="AC257" s="66">
        <f t="shared" si="41"/>
        <v>62</v>
      </c>
      <c r="AD257" s="31">
        <f>IF($D257="m",VLOOKUP(AC257,AgeStdHMS!$A:$L,7,FALSE),VLOOKUP(AC257,'AgeStdHMS W'!$A:$L,7,FALSE))</f>
        <v>2.3206018518518518E-2</v>
      </c>
    </row>
    <row r="258" spans="1:30" x14ac:dyDescent="0.2">
      <c r="A258" s="70" t="s">
        <v>863</v>
      </c>
      <c r="B258" s="70" t="s">
        <v>232</v>
      </c>
      <c r="C258" s="60" t="str">
        <f t="shared" si="43"/>
        <v>Sandra Wise</v>
      </c>
      <c r="D258" s="70" t="s">
        <v>874</v>
      </c>
      <c r="E258" s="63">
        <v>20338</v>
      </c>
      <c r="G258" s="66">
        <f t="shared" si="44"/>
        <v>60</v>
      </c>
      <c r="H258" s="31">
        <f>IF(D258="m",VLOOKUP(G258,AgeStdHMS!$A:$L,10,FALSE),VLOOKUP(G258,'AgeStdHMS W'!A:L,10,FALSE))</f>
        <v>4.4259259259259262E-2</v>
      </c>
      <c r="I258" s="66">
        <f t="shared" si="42"/>
        <v>60</v>
      </c>
      <c r="J258" s="31">
        <f>IF($D258="m",VLOOKUP(I258,AgeStdHMS!$A:$L,12,FALSE),VLOOKUP(I258,'AgeStdHMS W'!$A:$L,12,FALSE))</f>
        <v>5.8472222222222224E-2</v>
      </c>
      <c r="K258" s="66">
        <f t="shared" si="35"/>
        <v>60</v>
      </c>
      <c r="L258" s="31">
        <f>IF($D258="m",VLOOKUP(K258,AgeStdHMS!$A:$L,12,FALSE),VLOOKUP(K258,'AgeStdHMS W'!$A:$L,12,FALSE))</f>
        <v>5.8472222222222224E-2</v>
      </c>
      <c r="M258" s="66">
        <f t="shared" si="36"/>
        <v>60</v>
      </c>
      <c r="N258" s="31">
        <f>IF($D258="m",VLOOKUP(M258,AgeStdHMS!$A:$L,2,FALSE),VLOOKUP(M258,'AgeStdHMS W'!$A:$L,2,FALSE))</f>
        <v>1.2870370370370371E-2</v>
      </c>
      <c r="O258" s="66">
        <f t="shared" si="37"/>
        <v>60</v>
      </c>
      <c r="P258" s="31">
        <f>IF($D258="m",VLOOKUP(O258,AgeStdHMS!$A:$L,7,FALSE),VLOOKUP(O258,'AgeStdHMS W'!$A:$L,7,FALSE))</f>
        <v>2.7002314814814816E-2</v>
      </c>
      <c r="Q258" s="66">
        <f t="shared" si="37"/>
        <v>60</v>
      </c>
      <c r="R258" s="31">
        <f>IF($D258="m",VLOOKUP(Q258,AgeStdHMS!$A:$L,7,FALSE),VLOOKUP(Q258,'AgeStdHMS W'!$A:$L,7,FALSE))</f>
        <v>2.7002314814814816E-2</v>
      </c>
      <c r="S258" s="66">
        <f t="shared" si="37"/>
        <v>60</v>
      </c>
      <c r="T258" s="31">
        <f>IF($D258="m",VLOOKUP(S258,AgeStdHMS!$A:$L,7,FALSE),VLOOKUP(S258,'AgeStdHMS W'!$A:$L,7,FALSE))</f>
        <v>2.7002314814814816E-2</v>
      </c>
      <c r="U258" s="66">
        <f t="shared" si="37"/>
        <v>60</v>
      </c>
      <c r="V258" s="31">
        <f>IF($D258="m",VLOOKUP(U258,AgeStdHMS!$A:$L,7,FALSE),VLOOKUP(U258,'AgeStdHMS W'!$A:$L,7,FALSE))</f>
        <v>2.7002314814814816E-2</v>
      </c>
      <c r="W258" s="66">
        <f t="shared" si="38"/>
        <v>60</v>
      </c>
      <c r="X258" s="31">
        <f>IF($D258="m",VLOOKUP(W258,AgeStdHMS!$A:$L,7,FALSE),VLOOKUP(W258,'AgeStdHMS W'!$A:$L,7,FALSE))</f>
        <v>2.7002314814814816E-2</v>
      </c>
      <c r="Y258" s="66">
        <f t="shared" si="39"/>
        <v>60</v>
      </c>
      <c r="Z258" s="31">
        <f>IF($D258="m",VLOOKUP(Y258,AgeStdHMS!$A:$L,7,FALSE),VLOOKUP(Y258,'AgeStdHMS W'!$A:$L,7,FALSE))</f>
        <v>2.7002314814814816E-2</v>
      </c>
      <c r="AA258" s="66">
        <f t="shared" si="40"/>
        <v>60</v>
      </c>
      <c r="AB258" s="31">
        <f>IF($D258="m",VLOOKUP(AA258,AgeStdHMS!$A:$L,7,FALSE),VLOOKUP(AA258,'AgeStdHMS W'!$A:$L,7,FALSE))</f>
        <v>2.7002314814814816E-2</v>
      </c>
      <c r="AC258" s="66">
        <f t="shared" si="41"/>
        <v>60</v>
      </c>
      <c r="AD258" s="31">
        <f>IF($D258="m",VLOOKUP(AC258,AgeStdHMS!$A:$L,7,FALSE),VLOOKUP(AC258,'AgeStdHMS W'!$A:$L,7,FALSE))</f>
        <v>2.7002314814814816E-2</v>
      </c>
    </row>
    <row r="259" spans="1:30" x14ac:dyDescent="0.2">
      <c r="A259" s="60" t="s">
        <v>231</v>
      </c>
      <c r="B259" s="60" t="s">
        <v>228</v>
      </c>
      <c r="C259" s="60" t="str">
        <f t="shared" si="43"/>
        <v>George Woods</v>
      </c>
      <c r="D259" s="70" t="s">
        <v>873</v>
      </c>
      <c r="E259" s="63">
        <v>11128</v>
      </c>
      <c r="F259" s="60" t="s">
        <v>230</v>
      </c>
      <c r="G259" s="66">
        <f t="shared" si="44"/>
        <v>85</v>
      </c>
      <c r="H259" s="31">
        <f>IF(D259="m",VLOOKUP(G259,AgeStdHMS!$A:$L,10,FALSE),VLOOKUP(G259,'AgeStdHMS W'!A:L,10,FALSE))</f>
        <v>5.6273148148148149E-2</v>
      </c>
      <c r="I259" s="66">
        <f t="shared" si="42"/>
        <v>85</v>
      </c>
      <c r="J259" s="31">
        <f>IF($D259="m",VLOOKUP(I259,AgeStdHMS!$A:$L,12,FALSE),VLOOKUP(I259,'AgeStdHMS W'!$A:$L,12,FALSE))</f>
        <v>7.4374999999999997E-2</v>
      </c>
      <c r="K259" s="66">
        <f t="shared" si="35"/>
        <v>85</v>
      </c>
      <c r="L259" s="31">
        <f>IF($D259="m",VLOOKUP(K259,AgeStdHMS!$A:$L,12,FALSE),VLOOKUP(K259,'AgeStdHMS W'!$A:$L,12,FALSE))</f>
        <v>7.4374999999999997E-2</v>
      </c>
      <c r="M259" s="66">
        <f t="shared" si="36"/>
        <v>85</v>
      </c>
      <c r="N259" s="31">
        <f>IF($D259="m",VLOOKUP(M259,AgeStdHMS!$A:$L,2,FALSE),VLOOKUP(M259,'AgeStdHMS W'!$A:$L,2,FALSE))</f>
        <v>1.6562500000000001E-2</v>
      </c>
      <c r="O259" s="66">
        <f t="shared" si="37"/>
        <v>85</v>
      </c>
      <c r="P259" s="31">
        <f>IF($D259="m",VLOOKUP(O259,AgeStdHMS!$A:$L,7,FALSE),VLOOKUP(O259,'AgeStdHMS W'!$A:$L,7,FALSE))</f>
        <v>3.4375000000000003E-2</v>
      </c>
      <c r="Q259" s="66">
        <f t="shared" si="37"/>
        <v>85</v>
      </c>
      <c r="R259" s="31">
        <f>IF($D259="m",VLOOKUP(Q259,AgeStdHMS!$A:$L,7,FALSE),VLOOKUP(Q259,'AgeStdHMS W'!$A:$L,7,FALSE))</f>
        <v>3.4375000000000003E-2</v>
      </c>
      <c r="S259" s="66">
        <f t="shared" si="37"/>
        <v>86</v>
      </c>
      <c r="T259" s="31">
        <f>IF($D259="m",VLOOKUP(S259,AgeStdHMS!$A:$L,7,FALSE),VLOOKUP(S259,'AgeStdHMS W'!$A:$L,7,FALSE))</f>
        <v>3.5590277777777776E-2</v>
      </c>
      <c r="U259" s="66">
        <f t="shared" ref="U259" si="45">INT((U$1-$E259)/365.25)</f>
        <v>86</v>
      </c>
      <c r="V259" s="31">
        <f>IF($D259="m",VLOOKUP(U259,AgeStdHMS!$A:$L,7,FALSE),VLOOKUP(U259,'AgeStdHMS W'!$A:$L,7,FALSE))</f>
        <v>3.5590277777777776E-2</v>
      </c>
      <c r="W259" s="66">
        <f t="shared" si="38"/>
        <v>85</v>
      </c>
      <c r="X259" s="31">
        <f>IF($D259="m",VLOOKUP(W259,AgeStdHMS!$A:$L,7,FALSE),VLOOKUP(W259,'AgeStdHMS W'!$A:$L,7,FALSE))</f>
        <v>3.4375000000000003E-2</v>
      </c>
      <c r="Y259" s="66">
        <f t="shared" si="39"/>
        <v>85</v>
      </c>
      <c r="Z259" s="31">
        <f>IF($D259="m",VLOOKUP(Y259,AgeStdHMS!$A:$L,7,FALSE),VLOOKUP(Y259,'AgeStdHMS W'!$A:$L,7,FALSE))</f>
        <v>3.4375000000000003E-2</v>
      </c>
      <c r="AA259" s="66">
        <f t="shared" si="40"/>
        <v>85</v>
      </c>
      <c r="AB259" s="31">
        <f>IF($D259="m",VLOOKUP(AA259,AgeStdHMS!$A:$L,7,FALSE),VLOOKUP(AA259,'AgeStdHMS W'!$A:$L,7,FALSE))</f>
        <v>3.4375000000000003E-2</v>
      </c>
      <c r="AC259" s="66">
        <f t="shared" si="41"/>
        <v>85</v>
      </c>
      <c r="AD259" s="31">
        <f>IF($D259="m",VLOOKUP(AC259,AgeStdHMS!$A:$L,7,FALSE),VLOOKUP(AC259,'AgeStdHMS W'!$A:$L,7,FALSE))</f>
        <v>3.4375000000000003E-2</v>
      </c>
    </row>
    <row r="260" spans="1:30" x14ac:dyDescent="0.2">
      <c r="A260" s="60" t="s">
        <v>229</v>
      </c>
      <c r="B260" s="60" t="s">
        <v>228</v>
      </c>
      <c r="C260" s="60" t="str">
        <f t="shared" si="43"/>
        <v>Angela  Woods</v>
      </c>
      <c r="D260" s="70" t="s">
        <v>874</v>
      </c>
      <c r="E260" s="63">
        <v>21704</v>
      </c>
      <c r="F260" s="60" t="s">
        <v>227</v>
      </c>
      <c r="G260" s="66">
        <f t="shared" si="44"/>
        <v>56</v>
      </c>
      <c r="H260" s="31">
        <f>IF(D260="m",VLOOKUP(G260,AgeStdHMS!$A:$L,10,FALSE),VLOOKUP(G260,'AgeStdHMS W'!A:L,10,FALSE))</f>
        <v>4.1979166666666665E-2</v>
      </c>
      <c r="I260" s="66">
        <f t="shared" si="42"/>
        <v>56</v>
      </c>
      <c r="J260" s="31">
        <f>IF($D260="m",VLOOKUP(I260,AgeStdHMS!$A:$L,12,FALSE),VLOOKUP(I260,'AgeStdHMS W'!$A:$L,12,FALSE))</f>
        <v>5.5462962962962964E-2</v>
      </c>
      <c r="K260" s="66">
        <f t="shared" ref="K260:K263" si="46">INT((K$1-$E260)/365.25)</f>
        <v>56</v>
      </c>
      <c r="L260" s="31">
        <f>IF($D260="m",VLOOKUP(K260,AgeStdHMS!$A:$L,12,FALSE),VLOOKUP(K260,'AgeStdHMS W'!$A:$L,12,FALSE))</f>
        <v>5.5462962962962964E-2</v>
      </c>
      <c r="M260" s="66">
        <f t="shared" ref="M260:M263" si="47">INT((M$1-$E260)/365.25)</f>
        <v>56</v>
      </c>
      <c r="N260" s="31">
        <f>IF($D260="m",VLOOKUP(M260,AgeStdHMS!$A:$L,2,FALSE),VLOOKUP(M260,'AgeStdHMS W'!$A:$L,2,FALSE))</f>
        <v>1.2280092592592592E-2</v>
      </c>
      <c r="O260" s="66">
        <f t="shared" ref="O260:AC263" si="48">INT((O$1-$E260)/365.25)</f>
        <v>56</v>
      </c>
      <c r="P260" s="31">
        <f>IF($D260="m",VLOOKUP(O260,AgeStdHMS!$A:$L,7,FALSE),VLOOKUP(O260,'AgeStdHMS W'!$A:$L,7,FALSE))</f>
        <v>2.5624999999999998E-2</v>
      </c>
      <c r="Q260" s="66">
        <f t="shared" si="48"/>
        <v>57</v>
      </c>
      <c r="R260" s="31">
        <f>IF($D260="m",VLOOKUP(Q260,AgeStdHMS!$A:$L,7,FALSE),VLOOKUP(Q260,'AgeStdHMS W'!$A:$L,7,FALSE))</f>
        <v>2.5960648148148149E-2</v>
      </c>
      <c r="S260" s="66">
        <f t="shared" si="48"/>
        <v>57</v>
      </c>
      <c r="T260" s="31">
        <f>IF($D260="m",VLOOKUP(S260,AgeStdHMS!$A:$L,7,FALSE),VLOOKUP(S260,'AgeStdHMS W'!$A:$L,7,FALSE))</f>
        <v>2.5960648148148149E-2</v>
      </c>
      <c r="U260" s="66">
        <f t="shared" si="48"/>
        <v>57</v>
      </c>
      <c r="V260" s="31">
        <f>IF($D260="m",VLOOKUP(U260,AgeStdHMS!$A:$L,7,FALSE),VLOOKUP(U260,'AgeStdHMS W'!$A:$L,7,FALSE))</f>
        <v>2.5960648148148149E-2</v>
      </c>
      <c r="W260" s="66">
        <f t="shared" si="48"/>
        <v>56</v>
      </c>
      <c r="X260" s="31">
        <f>IF($D260="m",VLOOKUP(W260,AgeStdHMS!$A:$L,7,FALSE),VLOOKUP(W260,'AgeStdHMS W'!$A:$L,7,FALSE))</f>
        <v>2.5624999999999998E-2</v>
      </c>
      <c r="Y260" s="66">
        <f t="shared" si="48"/>
        <v>56</v>
      </c>
      <c r="Z260" s="31">
        <f>IF($D260="m",VLOOKUP(Y260,AgeStdHMS!$A:$L,7,FALSE),VLOOKUP(Y260,'AgeStdHMS W'!$A:$L,7,FALSE))</f>
        <v>2.5624999999999998E-2</v>
      </c>
      <c r="AA260" s="66">
        <f t="shared" si="48"/>
        <v>56</v>
      </c>
      <c r="AB260" s="31">
        <f>IF($D260="m",VLOOKUP(AA260,AgeStdHMS!$A:$L,7,FALSE),VLOOKUP(AA260,'AgeStdHMS W'!$A:$L,7,FALSE))</f>
        <v>2.5624999999999998E-2</v>
      </c>
      <c r="AC260" s="66">
        <f t="shared" si="48"/>
        <v>56</v>
      </c>
      <c r="AD260" s="31">
        <f>IF($D260="m",VLOOKUP(AC260,AgeStdHMS!$A:$L,7,FALSE),VLOOKUP(AC260,'AgeStdHMS W'!$A:$L,7,FALSE))</f>
        <v>2.5624999999999998E-2</v>
      </c>
    </row>
    <row r="261" spans="1:30" x14ac:dyDescent="0.2">
      <c r="A261" s="60" t="s">
        <v>226</v>
      </c>
      <c r="B261" s="60" t="s">
        <v>225</v>
      </c>
      <c r="C261" s="60" t="str">
        <f t="shared" ref="C261:C263" si="49">CONCATENATE(A261," ",B261)</f>
        <v>Maggie Wright</v>
      </c>
      <c r="D261" s="70" t="s">
        <v>874</v>
      </c>
      <c r="E261" s="63">
        <v>24130</v>
      </c>
      <c r="F261" s="60" t="s">
        <v>224</v>
      </c>
      <c r="G261" s="66">
        <f t="shared" si="44"/>
        <v>50</v>
      </c>
      <c r="H261" s="31">
        <f>IF(D261="m",VLOOKUP(G261,AgeStdHMS!$A:$L,10,FALSE),VLOOKUP(G261,'AgeStdHMS W'!A:L,10,FALSE))</f>
        <v>3.8969907407407404E-2</v>
      </c>
      <c r="I261" s="66">
        <f t="shared" ref="I261:I263" si="50">INT((I$1-$E261)/365.25)</f>
        <v>50</v>
      </c>
      <c r="J261" s="31">
        <f>IF($D261="m",VLOOKUP(I261,AgeStdHMS!$A:$L,12,FALSE),VLOOKUP(I261,'AgeStdHMS W'!$A:$L,12,FALSE))</f>
        <v>5.1493055555555556E-2</v>
      </c>
      <c r="K261" s="66">
        <f t="shared" si="46"/>
        <v>50</v>
      </c>
      <c r="L261" s="31">
        <f>IF($D261="m",VLOOKUP(K261,AgeStdHMS!$A:$L,12,FALSE),VLOOKUP(K261,'AgeStdHMS W'!$A:$L,12,FALSE))</f>
        <v>5.1493055555555556E-2</v>
      </c>
      <c r="M261" s="66">
        <f t="shared" si="47"/>
        <v>50</v>
      </c>
      <c r="N261" s="31">
        <f>IF($D261="m",VLOOKUP(M261,AgeStdHMS!$A:$L,2,FALSE),VLOOKUP(M261,'AgeStdHMS W'!$A:$L,2,FALSE))</f>
        <v>1.1469907407407408E-2</v>
      </c>
      <c r="O261" s="66">
        <f t="shared" si="48"/>
        <v>50</v>
      </c>
      <c r="P261" s="31">
        <f>IF($D261="m",VLOOKUP(O261,AgeStdHMS!$A:$L,7,FALSE),VLOOKUP(O261,'AgeStdHMS W'!$A:$L,7,FALSE))</f>
        <v>2.3796296296296298E-2</v>
      </c>
      <c r="Q261" s="66">
        <f t="shared" si="48"/>
        <v>50</v>
      </c>
      <c r="R261" s="31">
        <f>IF($D261="m",VLOOKUP(Q261,AgeStdHMS!$A:$L,7,FALSE),VLOOKUP(Q261,'AgeStdHMS W'!$A:$L,7,FALSE))</f>
        <v>2.3796296296296298E-2</v>
      </c>
      <c r="S261" s="66">
        <f t="shared" si="48"/>
        <v>50</v>
      </c>
      <c r="T261" s="31">
        <f>IF($D261="m",VLOOKUP(S261,AgeStdHMS!$A:$L,7,FALSE),VLOOKUP(S261,'AgeStdHMS W'!$A:$L,7,FALSE))</f>
        <v>2.3796296296296298E-2</v>
      </c>
      <c r="U261" s="66">
        <f t="shared" si="48"/>
        <v>50</v>
      </c>
      <c r="V261" s="31">
        <f>IF($D261="m",VLOOKUP(U261,AgeStdHMS!$A:$L,7,FALSE),VLOOKUP(U261,'AgeStdHMS W'!$A:$L,7,FALSE))</f>
        <v>2.3796296296296298E-2</v>
      </c>
      <c r="W261" s="66">
        <f t="shared" si="48"/>
        <v>50</v>
      </c>
      <c r="X261" s="31">
        <f>IF($D261="m",VLOOKUP(W261,AgeStdHMS!$A:$L,7,FALSE),VLOOKUP(W261,'AgeStdHMS W'!$A:$L,7,FALSE))</f>
        <v>2.3796296296296298E-2</v>
      </c>
      <c r="Y261" s="66">
        <f t="shared" si="48"/>
        <v>50</v>
      </c>
      <c r="Z261" s="31">
        <f>IF($D261="m",VLOOKUP(Y261,AgeStdHMS!$A:$L,7,FALSE),VLOOKUP(Y261,'AgeStdHMS W'!$A:$L,7,FALSE))</f>
        <v>2.3796296296296298E-2</v>
      </c>
      <c r="AA261" s="66">
        <f t="shared" si="48"/>
        <v>50</v>
      </c>
      <c r="AB261" s="31">
        <f>IF($D261="m",VLOOKUP(AA261,AgeStdHMS!$A:$L,7,FALSE),VLOOKUP(AA261,'AgeStdHMS W'!$A:$L,7,FALSE))</f>
        <v>2.3796296296296298E-2</v>
      </c>
      <c r="AC261" s="66">
        <f t="shared" si="48"/>
        <v>50</v>
      </c>
      <c r="AD261" s="31">
        <f>IF($D261="m",VLOOKUP(AC261,AgeStdHMS!$A:$L,7,FALSE),VLOOKUP(AC261,'AgeStdHMS W'!$A:$L,7,FALSE))</f>
        <v>2.3796296296296298E-2</v>
      </c>
    </row>
    <row r="262" spans="1:30" x14ac:dyDescent="0.2">
      <c r="A262" s="60" t="s">
        <v>223</v>
      </c>
      <c r="B262" s="60" t="s">
        <v>222</v>
      </c>
      <c r="C262" s="60" t="str">
        <f t="shared" si="49"/>
        <v>Brian Wylds</v>
      </c>
      <c r="D262" s="70" t="s">
        <v>873</v>
      </c>
      <c r="E262" s="63">
        <v>36526</v>
      </c>
      <c r="G262" s="66">
        <f t="shared" si="44"/>
        <v>16</v>
      </c>
      <c r="H262" s="31">
        <f>IF(D262="m",VLOOKUP(G262,AgeStdHMS!$A:$L,10,FALSE),VLOOKUP(G262,'AgeStdHMS W'!A:L,10,FALSE))</f>
        <v>3.1192129629629629E-2</v>
      </c>
      <c r="I262" s="66">
        <f t="shared" si="50"/>
        <v>16</v>
      </c>
      <c r="J262" s="31">
        <f>IF($D262="m",VLOOKUP(I262,AgeStdHMS!$A:$L,12,FALSE),VLOOKUP(I262,'AgeStdHMS W'!$A:$L,12,FALSE))</f>
        <v>4.1388888888888892E-2</v>
      </c>
      <c r="K262" s="66">
        <f t="shared" si="46"/>
        <v>16</v>
      </c>
      <c r="L262" s="31">
        <f>IF($D262="m",VLOOKUP(K262,AgeStdHMS!$A:$L,12,FALSE),VLOOKUP(K262,'AgeStdHMS W'!$A:$L,12,FALSE))</f>
        <v>4.1388888888888892E-2</v>
      </c>
      <c r="M262" s="66">
        <f t="shared" si="47"/>
        <v>16</v>
      </c>
      <c r="N262" s="31">
        <f>IF($D262="m",VLOOKUP(M262,AgeStdHMS!$A:$L,2,FALSE),VLOOKUP(M262,'AgeStdHMS W'!$A:$L,2,FALSE))</f>
        <v>9.2013888888888892E-3</v>
      </c>
      <c r="O262" s="66">
        <f t="shared" si="48"/>
        <v>16</v>
      </c>
      <c r="P262" s="31">
        <f>IF($D262="m",VLOOKUP(O262,AgeStdHMS!$A:$L,7,FALSE),VLOOKUP(O262,'AgeStdHMS W'!$A:$L,7,FALSE))</f>
        <v>1.8935185185185187E-2</v>
      </c>
      <c r="Q262" s="66">
        <f t="shared" si="48"/>
        <v>16</v>
      </c>
      <c r="R262" s="31">
        <f>IF($D262="m",VLOOKUP(Q262,AgeStdHMS!$A:$L,7,FALSE),VLOOKUP(Q262,'AgeStdHMS W'!$A:$L,7,FALSE))</f>
        <v>1.8935185185185187E-2</v>
      </c>
      <c r="S262" s="66">
        <f t="shared" si="48"/>
        <v>16</v>
      </c>
      <c r="T262" s="31">
        <f>IF($D262="m",VLOOKUP(S262,AgeStdHMS!$A:$L,7,FALSE),VLOOKUP(S262,'AgeStdHMS W'!$A:$L,7,FALSE))</f>
        <v>1.8935185185185187E-2</v>
      </c>
      <c r="U262" s="66">
        <f t="shared" si="48"/>
        <v>16</v>
      </c>
      <c r="V262" s="31">
        <f>IF($D262="m",VLOOKUP(U262,AgeStdHMS!$A:$L,7,FALSE),VLOOKUP(U262,'AgeStdHMS W'!$A:$L,7,FALSE))</f>
        <v>1.8935185185185187E-2</v>
      </c>
      <c r="W262" s="66">
        <f t="shared" si="48"/>
        <v>16</v>
      </c>
      <c r="X262" s="31">
        <f>IF($D262="m",VLOOKUP(W262,AgeStdHMS!$A:$L,7,FALSE),VLOOKUP(W262,'AgeStdHMS W'!$A:$L,7,FALSE))</f>
        <v>1.8935185185185187E-2</v>
      </c>
      <c r="Y262" s="66">
        <f t="shared" si="48"/>
        <v>16</v>
      </c>
      <c r="Z262" s="31">
        <f>IF($D262="m",VLOOKUP(Y262,AgeStdHMS!$A:$L,7,FALSE),VLOOKUP(Y262,'AgeStdHMS W'!$A:$L,7,FALSE))</f>
        <v>1.8935185185185187E-2</v>
      </c>
      <c r="AA262" s="66">
        <f t="shared" si="48"/>
        <v>16</v>
      </c>
      <c r="AB262" s="31">
        <f>IF($D262="m",VLOOKUP(AA262,AgeStdHMS!$A:$L,7,FALSE),VLOOKUP(AA262,'AgeStdHMS W'!$A:$L,7,FALSE))</f>
        <v>1.8935185185185187E-2</v>
      </c>
      <c r="AC262" s="66">
        <f t="shared" si="48"/>
        <v>16</v>
      </c>
      <c r="AD262" s="31">
        <f>IF($D262="m",VLOOKUP(AC262,AgeStdHMS!$A:$L,7,FALSE),VLOOKUP(AC262,'AgeStdHMS W'!$A:$L,7,FALSE))</f>
        <v>1.8935185185185187E-2</v>
      </c>
    </row>
    <row r="263" spans="1:30" x14ac:dyDescent="0.2">
      <c r="A263" s="60" t="s">
        <v>221</v>
      </c>
      <c r="B263" s="60" t="s">
        <v>220</v>
      </c>
      <c r="C263" s="60" t="str">
        <f t="shared" si="49"/>
        <v>Alex Yates</v>
      </c>
      <c r="D263" s="70" t="s">
        <v>874</v>
      </c>
      <c r="E263" s="63">
        <v>26229</v>
      </c>
      <c r="F263" s="60" t="s">
        <v>219</v>
      </c>
      <c r="G263" s="66">
        <f t="shared" si="44"/>
        <v>44</v>
      </c>
      <c r="H263" s="31">
        <f>IF(D263="m",VLOOKUP(G263,AgeStdHMS!$A:$L,10,FALSE),VLOOKUP(G263,'AgeStdHMS W'!A:L,10,FALSE))</f>
        <v>3.6539351851851851E-2</v>
      </c>
      <c r="I263" s="66">
        <f t="shared" si="50"/>
        <v>44</v>
      </c>
      <c r="J263" s="31">
        <f>IF($D263="m",VLOOKUP(I263,AgeStdHMS!$A:$L,12,FALSE),VLOOKUP(I263,'AgeStdHMS W'!$A:$L,12,FALSE))</f>
        <v>4.8275462962962964E-2</v>
      </c>
      <c r="K263" s="66">
        <f t="shared" si="46"/>
        <v>44</v>
      </c>
      <c r="L263" s="31">
        <f>IF($D263="m",VLOOKUP(K263,AgeStdHMS!$A:$L,12,FALSE),VLOOKUP(K263,'AgeStdHMS W'!$A:$L,12,FALSE))</f>
        <v>4.8275462962962964E-2</v>
      </c>
      <c r="M263" s="66">
        <f t="shared" si="47"/>
        <v>44</v>
      </c>
      <c r="N263" s="31">
        <f>IF($D263="m",VLOOKUP(M263,AgeStdHMS!$A:$L,2,FALSE),VLOOKUP(M263,'AgeStdHMS W'!$A:$L,2,FALSE))</f>
        <v>1.0821759259259258E-2</v>
      </c>
      <c r="O263" s="66">
        <f t="shared" si="48"/>
        <v>44</v>
      </c>
      <c r="P263" s="31">
        <f>IF($D263="m",VLOOKUP(O263,AgeStdHMS!$A:$L,7,FALSE),VLOOKUP(O263,'AgeStdHMS W'!$A:$L,7,FALSE))</f>
        <v>2.2326388888888889E-2</v>
      </c>
      <c r="Q263" s="66">
        <f t="shared" si="48"/>
        <v>44</v>
      </c>
      <c r="R263" s="31">
        <f>IF($D263="m",VLOOKUP(Q263,AgeStdHMS!$A:$L,7,FALSE),VLOOKUP(Q263,'AgeStdHMS W'!$A:$L,7,FALSE))</f>
        <v>2.2326388888888889E-2</v>
      </c>
      <c r="S263" s="66">
        <f t="shared" si="48"/>
        <v>44</v>
      </c>
      <c r="T263" s="31">
        <f>IF($D263="m",VLOOKUP(S263,AgeStdHMS!$A:$L,7,FALSE),VLOOKUP(S263,'AgeStdHMS W'!$A:$L,7,FALSE))</f>
        <v>2.2326388888888889E-2</v>
      </c>
      <c r="U263" s="66">
        <f t="shared" si="48"/>
        <v>44</v>
      </c>
      <c r="V263" s="31">
        <f>IF($D263="m",VLOOKUP(U263,AgeStdHMS!$A:$L,7,FALSE),VLOOKUP(U263,'AgeStdHMS W'!$A:$L,7,FALSE))</f>
        <v>2.2326388888888889E-2</v>
      </c>
      <c r="W263" s="66">
        <f t="shared" si="48"/>
        <v>44</v>
      </c>
      <c r="X263" s="31">
        <f>IF($D263="m",VLOOKUP(W263,AgeStdHMS!$A:$L,7,FALSE),VLOOKUP(W263,'AgeStdHMS W'!$A:$L,7,FALSE))</f>
        <v>2.2326388888888889E-2</v>
      </c>
      <c r="Y263" s="66">
        <f t="shared" si="48"/>
        <v>44</v>
      </c>
      <c r="Z263" s="31">
        <f>IF($D263="m",VLOOKUP(Y263,AgeStdHMS!$A:$L,7,FALSE),VLOOKUP(Y263,'AgeStdHMS W'!$A:$L,7,FALSE))</f>
        <v>2.2326388888888889E-2</v>
      </c>
      <c r="AA263" s="66">
        <f t="shared" si="48"/>
        <v>44</v>
      </c>
      <c r="AB263" s="31">
        <f>IF($D263="m",VLOOKUP(AA263,AgeStdHMS!$A:$L,7,FALSE),VLOOKUP(AA263,'AgeStdHMS W'!$A:$L,7,FALSE))</f>
        <v>2.2326388888888889E-2</v>
      </c>
      <c r="AC263" s="66">
        <f t="shared" si="48"/>
        <v>44</v>
      </c>
      <c r="AD263" s="31">
        <f>IF($D263="m",VLOOKUP(AC263,AgeStdHMS!$A:$L,7,FALSE),VLOOKUP(AC263,'AgeStdHMS W'!$A:$L,7,FALSE))</f>
        <v>2.2326388888888889E-2</v>
      </c>
    </row>
  </sheetData>
  <pageMargins left="1.25" right="1.25" top="1" bottom="1" header="0.5" footer="0.75"/>
  <pageSetup paperSize="9" fitToWidth="0" fitToHeight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45"/>
  <sheetViews>
    <sheetView topLeftCell="A30" workbookViewId="0">
      <selection activeCell="C45" sqref="C45"/>
    </sheetView>
  </sheetViews>
  <sheetFormatPr defaultColWidth="9.140625" defaultRowHeight="12.75" x14ac:dyDescent="0.2"/>
  <cols>
    <col min="1" max="1" width="16.7109375" style="3" customWidth="1"/>
    <col min="2" max="2" width="10.85546875" style="3" bestFit="1" customWidth="1"/>
    <col min="3" max="3" width="16" style="7" bestFit="1" customWidth="1"/>
    <col min="4" max="4" width="9.85546875" style="3" customWidth="1"/>
    <col min="5" max="5" width="9.140625" style="3"/>
    <col min="6" max="6" width="18.42578125" style="15" customWidth="1"/>
    <col min="7" max="7" width="32" style="15" customWidth="1"/>
    <col min="8" max="8" width="12" style="15" customWidth="1"/>
    <col min="9" max="16384" width="9.140625" style="3"/>
  </cols>
  <sheetData>
    <row r="1" spans="1:10" x14ac:dyDescent="0.2">
      <c r="A1" s="11"/>
      <c r="C1" s="9"/>
      <c r="D1" s="4"/>
    </row>
    <row r="2" spans="1:10" x14ac:dyDescent="0.2">
      <c r="C2" s="9"/>
      <c r="D2" s="4"/>
    </row>
    <row r="3" spans="1:10" x14ac:dyDescent="0.2">
      <c r="A3" s="16"/>
      <c r="B3" s="16"/>
      <c r="C3" s="16" t="s">
        <v>16</v>
      </c>
      <c r="D3" s="2">
        <v>40</v>
      </c>
      <c r="E3" s="16"/>
      <c r="F3" s="16"/>
      <c r="G3" s="16" t="s">
        <v>932</v>
      </c>
      <c r="H3">
        <v>40</v>
      </c>
      <c r="J3"/>
    </row>
    <row r="4" spans="1:10" x14ac:dyDescent="0.2">
      <c r="A4" s="16"/>
      <c r="B4" s="16"/>
      <c r="C4" s="16" t="s">
        <v>931</v>
      </c>
      <c r="D4" s="2">
        <v>39</v>
      </c>
      <c r="E4" s="16"/>
      <c r="F4" s="16"/>
      <c r="G4" s="16" t="s">
        <v>43</v>
      </c>
      <c r="H4">
        <v>39</v>
      </c>
    </row>
    <row r="5" spans="1:10" x14ac:dyDescent="0.2">
      <c r="A5" s="16"/>
      <c r="B5" s="16"/>
      <c r="C5" s="16" t="s">
        <v>132</v>
      </c>
      <c r="D5" s="2">
        <v>38</v>
      </c>
      <c r="E5" s="16"/>
      <c r="F5" s="16"/>
      <c r="G5" s="16" t="s">
        <v>44</v>
      </c>
      <c r="H5">
        <v>38</v>
      </c>
    </row>
    <row r="6" spans="1:10" s="10" customFormat="1" x14ac:dyDescent="0.2">
      <c r="A6" s="16"/>
      <c r="B6" s="16"/>
      <c r="C6" s="16" t="s">
        <v>39</v>
      </c>
      <c r="D6" s="2">
        <v>37</v>
      </c>
      <c r="E6" s="16"/>
      <c r="F6" s="16"/>
      <c r="G6" s="16" t="s">
        <v>933</v>
      </c>
      <c r="H6">
        <v>37</v>
      </c>
    </row>
    <row r="7" spans="1:10" s="10" customFormat="1" x14ac:dyDescent="0.2">
      <c r="A7" s="16"/>
      <c r="B7" s="16"/>
      <c r="C7" s="16" t="s">
        <v>212</v>
      </c>
      <c r="D7" s="2">
        <v>36</v>
      </c>
      <c r="E7" s="16"/>
      <c r="F7" s="16"/>
      <c r="G7" s="16" t="s">
        <v>934</v>
      </c>
      <c r="H7">
        <v>36</v>
      </c>
    </row>
    <row r="8" spans="1:10" s="10" customFormat="1" x14ac:dyDescent="0.2">
      <c r="A8" s="16"/>
      <c r="B8" s="16"/>
      <c r="C8" s="16" t="s">
        <v>935</v>
      </c>
      <c r="D8" s="2">
        <v>35</v>
      </c>
      <c r="E8" s="16"/>
      <c r="F8" s="16"/>
      <c r="H8">
        <v>35</v>
      </c>
    </row>
    <row r="9" spans="1:10" s="10" customFormat="1" x14ac:dyDescent="0.2">
      <c r="A9" s="16"/>
      <c r="B9" s="16"/>
      <c r="C9" s="16"/>
      <c r="D9" s="2">
        <v>34</v>
      </c>
      <c r="E9" s="16"/>
      <c r="F9" s="16"/>
      <c r="G9" s="16"/>
      <c r="H9">
        <v>34</v>
      </c>
    </row>
    <row r="10" spans="1:10" s="10" customFormat="1" x14ac:dyDescent="0.2">
      <c r="A10" s="16"/>
      <c r="B10" s="16"/>
      <c r="C10" s="16"/>
      <c r="D10" s="2">
        <v>33</v>
      </c>
      <c r="E10" s="16"/>
      <c r="F10" s="16"/>
      <c r="G10" s="16"/>
      <c r="H10">
        <v>33</v>
      </c>
    </row>
    <row r="11" spans="1:10" s="10" customFormat="1" x14ac:dyDescent="0.2">
      <c r="A11" s="16"/>
      <c r="B11" s="16"/>
      <c r="C11" s="16"/>
      <c r="D11" s="2">
        <v>32</v>
      </c>
      <c r="E11" s="16"/>
      <c r="F11" s="16"/>
      <c r="G11" s="16"/>
      <c r="H11">
        <v>32</v>
      </c>
    </row>
    <row r="12" spans="1:10" s="10" customFormat="1" x14ac:dyDescent="0.2">
      <c r="A12" s="16"/>
      <c r="B12" s="16"/>
      <c r="C12" s="16"/>
      <c r="D12" s="2">
        <v>31</v>
      </c>
      <c r="E12" s="16"/>
      <c r="F12" s="16"/>
      <c r="G12" s="16"/>
      <c r="H12">
        <v>31</v>
      </c>
    </row>
    <row r="13" spans="1:10" x14ac:dyDescent="0.2">
      <c r="A13" s="16"/>
      <c r="B13" s="16"/>
      <c r="C13" s="16"/>
      <c r="D13" s="2">
        <v>30</v>
      </c>
      <c r="E13" s="16"/>
      <c r="F13" s="16"/>
      <c r="G13" s="16"/>
      <c r="H13">
        <v>30</v>
      </c>
    </row>
    <row r="14" spans="1:10" s="15" customFormat="1" x14ac:dyDescent="0.2">
      <c r="A14" s="16"/>
      <c r="B14" s="16"/>
      <c r="C14" s="16"/>
      <c r="D14" s="2">
        <v>29</v>
      </c>
      <c r="E14" s="16"/>
      <c r="F14" s="16"/>
      <c r="G14" s="16"/>
      <c r="H14">
        <v>29</v>
      </c>
    </row>
    <row r="15" spans="1:10" s="15" customFormat="1" x14ac:dyDescent="0.2">
      <c r="A15" s="16"/>
      <c r="B15" s="16"/>
      <c r="C15" s="16"/>
      <c r="D15" s="2">
        <v>28</v>
      </c>
      <c r="E15" s="16"/>
      <c r="F15" s="16"/>
      <c r="G15" s="16"/>
      <c r="H15">
        <v>28</v>
      </c>
    </row>
    <row r="16" spans="1:10" s="15" customFormat="1" x14ac:dyDescent="0.2">
      <c r="A16" s="16"/>
      <c r="B16" s="16"/>
      <c r="C16" s="16"/>
      <c r="D16" s="2">
        <v>27</v>
      </c>
      <c r="E16" s="16"/>
      <c r="F16" s="16"/>
      <c r="G16" s="16"/>
      <c r="H16">
        <v>27</v>
      </c>
    </row>
    <row r="17" spans="1:8" s="15" customFormat="1" x14ac:dyDescent="0.2">
      <c r="A17" s="16"/>
      <c r="B17" s="16"/>
      <c r="C17" s="16"/>
      <c r="D17" s="2">
        <v>26</v>
      </c>
      <c r="E17" s="16"/>
      <c r="F17" s="16"/>
      <c r="G17" s="16"/>
      <c r="H17">
        <v>26</v>
      </c>
    </row>
    <row r="18" spans="1:8" s="15" customFormat="1" x14ac:dyDescent="0.2">
      <c r="A18" s="16"/>
      <c r="B18" s="18"/>
      <c r="C18" s="16"/>
      <c r="D18" s="2">
        <v>25</v>
      </c>
      <c r="E18" s="16"/>
      <c r="F18" s="16"/>
      <c r="G18" s="16"/>
      <c r="H18">
        <v>25</v>
      </c>
    </row>
    <row r="19" spans="1:8" s="15" customFormat="1" x14ac:dyDescent="0.2">
      <c r="A19" s="16"/>
      <c r="B19" s="16"/>
      <c r="C19" s="16"/>
      <c r="D19" s="2">
        <v>24</v>
      </c>
      <c r="E19" s="16"/>
      <c r="F19" s="16"/>
      <c r="G19" s="16"/>
      <c r="H19">
        <v>24</v>
      </c>
    </row>
    <row r="20" spans="1:8" s="15" customFormat="1" x14ac:dyDescent="0.2">
      <c r="A20" s="16"/>
      <c r="B20" s="16"/>
      <c r="C20" s="16"/>
      <c r="D20" s="2">
        <v>23</v>
      </c>
      <c r="E20"/>
      <c r="F20"/>
      <c r="G20"/>
      <c r="H20">
        <v>23</v>
      </c>
    </row>
    <row r="21" spans="1:8" x14ac:dyDescent="0.2">
      <c r="A21" s="16"/>
      <c r="B21" s="16"/>
      <c r="C21" s="16"/>
      <c r="D21" s="2">
        <v>22</v>
      </c>
      <c r="E21"/>
      <c r="F21"/>
      <c r="G21"/>
      <c r="H21">
        <v>22</v>
      </c>
    </row>
    <row r="22" spans="1:8" x14ac:dyDescent="0.2">
      <c r="A22" s="16"/>
      <c r="B22" s="16"/>
      <c r="C22" s="16"/>
      <c r="D22" s="2">
        <v>21</v>
      </c>
      <c r="E22"/>
      <c r="F22"/>
      <c r="G22"/>
      <c r="H22">
        <v>21</v>
      </c>
    </row>
    <row r="23" spans="1:8" s="15" customFormat="1" x14ac:dyDescent="0.2">
      <c r="A23" s="16"/>
      <c r="B23" s="16"/>
      <c r="C23" s="16"/>
      <c r="D23" s="2">
        <v>20</v>
      </c>
      <c r="E23"/>
      <c r="F23"/>
      <c r="G23"/>
      <c r="H23">
        <v>20</v>
      </c>
    </row>
    <row r="24" spans="1:8" s="15" customFormat="1" x14ac:dyDescent="0.2">
      <c r="A24" s="16"/>
      <c r="B24" s="16"/>
      <c r="C24" s="16"/>
      <c r="D24" s="2">
        <v>19</v>
      </c>
      <c r="E24"/>
      <c r="F24"/>
      <c r="G24"/>
      <c r="H24">
        <v>19</v>
      </c>
    </row>
    <row r="25" spans="1:8" s="15" customFormat="1" x14ac:dyDescent="0.2">
      <c r="A25" s="16"/>
      <c r="B25" s="16"/>
      <c r="C25" s="16"/>
      <c r="D25" s="2">
        <v>18</v>
      </c>
      <c r="E25"/>
      <c r="F25"/>
      <c r="G25"/>
      <c r="H25">
        <v>18</v>
      </c>
    </row>
    <row r="26" spans="1:8" s="15" customFormat="1" x14ac:dyDescent="0.2">
      <c r="A26" s="16"/>
      <c r="B26" s="16"/>
      <c r="C26" s="16"/>
      <c r="D26" s="2">
        <v>17</v>
      </c>
      <c r="E26"/>
      <c r="F26"/>
      <c r="G26"/>
      <c r="H26">
        <v>17</v>
      </c>
    </row>
    <row r="27" spans="1:8" s="15" customFormat="1" x14ac:dyDescent="0.2">
      <c r="A27" s="16"/>
      <c r="B27" s="18"/>
      <c r="C27" s="16"/>
      <c r="D27" s="2">
        <v>16</v>
      </c>
      <c r="E27"/>
      <c r="F27"/>
      <c r="G27"/>
      <c r="H27">
        <v>16</v>
      </c>
    </row>
    <row r="28" spans="1:8" s="15" customFormat="1" x14ac:dyDescent="0.2">
      <c r="A28" s="16"/>
      <c r="B28" s="16"/>
      <c r="C28" s="16"/>
      <c r="D28" s="2">
        <v>15</v>
      </c>
      <c r="E28"/>
      <c r="F28"/>
      <c r="G28"/>
      <c r="H28">
        <v>15</v>
      </c>
    </row>
    <row r="29" spans="1:8" s="15" customFormat="1" x14ac:dyDescent="0.2">
      <c r="A29" s="16"/>
      <c r="B29" s="16"/>
      <c r="C29" s="16"/>
      <c r="D29" s="2">
        <v>14</v>
      </c>
      <c r="E29"/>
      <c r="F29"/>
      <c r="G29"/>
      <c r="H29">
        <v>14</v>
      </c>
    </row>
    <row r="30" spans="1:8" x14ac:dyDescent="0.2">
      <c r="A30" s="16"/>
      <c r="B30" s="16"/>
      <c r="C30" s="16"/>
      <c r="D30" s="2">
        <v>13</v>
      </c>
      <c r="E30"/>
      <c r="F30"/>
      <c r="G30"/>
      <c r="H30">
        <v>13</v>
      </c>
    </row>
    <row r="31" spans="1:8" x14ac:dyDescent="0.2">
      <c r="A31" s="16"/>
      <c r="B31" s="16"/>
      <c r="C31" s="16"/>
      <c r="D31" s="2">
        <v>12</v>
      </c>
      <c r="E31"/>
      <c r="F31"/>
      <c r="G31"/>
      <c r="H31">
        <v>12</v>
      </c>
    </row>
    <row r="32" spans="1:8" x14ac:dyDescent="0.2">
      <c r="A32" s="16"/>
      <c r="B32" s="16"/>
      <c r="C32" s="16"/>
      <c r="D32" s="2">
        <v>11</v>
      </c>
      <c r="E32"/>
      <c r="F32"/>
      <c r="G32"/>
      <c r="H32">
        <v>11</v>
      </c>
    </row>
    <row r="33" spans="1:8" x14ac:dyDescent="0.2">
      <c r="A33" s="16"/>
      <c r="B33" s="16"/>
      <c r="C33" s="16"/>
      <c r="D33" s="2">
        <v>10</v>
      </c>
      <c r="H33">
        <v>10</v>
      </c>
    </row>
    <row r="34" spans="1:8" x14ac:dyDescent="0.2">
      <c r="C34" s="3"/>
      <c r="D34" s="2">
        <v>9</v>
      </c>
      <c r="H34">
        <v>9</v>
      </c>
    </row>
    <row r="35" spans="1:8" x14ac:dyDescent="0.2">
      <c r="C35" s="3"/>
      <c r="D35" s="2">
        <v>8</v>
      </c>
      <c r="H35">
        <v>8</v>
      </c>
    </row>
    <row r="36" spans="1:8" x14ac:dyDescent="0.2">
      <c r="D36" s="2">
        <v>7</v>
      </c>
      <c r="H36">
        <v>7</v>
      </c>
    </row>
    <row r="37" spans="1:8" x14ac:dyDescent="0.2">
      <c r="D37" s="2">
        <v>6</v>
      </c>
      <c r="H37">
        <v>6</v>
      </c>
    </row>
    <row r="38" spans="1:8" x14ac:dyDescent="0.2">
      <c r="D38" s="2">
        <v>5</v>
      </c>
      <c r="H38">
        <v>5</v>
      </c>
    </row>
    <row r="39" spans="1:8" x14ac:dyDescent="0.2">
      <c r="D39" s="2">
        <v>4</v>
      </c>
      <c r="H39">
        <v>4</v>
      </c>
    </row>
    <row r="40" spans="1:8" x14ac:dyDescent="0.2">
      <c r="D40" s="2">
        <v>3</v>
      </c>
      <c r="H40">
        <v>3</v>
      </c>
    </row>
    <row r="41" spans="1:8" x14ac:dyDescent="0.2">
      <c r="D41" s="2">
        <v>2</v>
      </c>
      <c r="H41">
        <v>2</v>
      </c>
    </row>
    <row r="42" spans="1:8" x14ac:dyDescent="0.2">
      <c r="D42" s="2">
        <v>1</v>
      </c>
      <c r="H42">
        <v>1</v>
      </c>
    </row>
    <row r="45" spans="1:8" x14ac:dyDescent="0.2">
      <c r="C45" s="3">
        <f>COUNTA(C3:C43)</f>
        <v>6</v>
      </c>
      <c r="G45" s="15">
        <f>COUNTA(G3:G43)</f>
        <v>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H44"/>
  <sheetViews>
    <sheetView workbookViewId="0">
      <selection activeCell="I7" sqref="I7"/>
    </sheetView>
  </sheetViews>
  <sheetFormatPr defaultRowHeight="12.75" x14ac:dyDescent="0.2"/>
  <cols>
    <col min="1" max="1" width="7.28515625" bestFit="1" customWidth="1"/>
    <col min="2" max="2" width="9.28515625" bestFit="1" customWidth="1"/>
    <col min="3" max="3" width="19.140625" customWidth="1"/>
    <col min="4" max="4" width="10.140625" style="2" customWidth="1"/>
    <col min="5" max="5" width="11.7109375" customWidth="1"/>
    <col min="6" max="6" width="9.140625" bestFit="1" customWidth="1"/>
    <col min="7" max="7" width="17" bestFit="1" customWidth="1"/>
    <col min="8" max="8" width="3" bestFit="1" customWidth="1"/>
  </cols>
  <sheetData>
    <row r="3" spans="1:8" x14ac:dyDescent="0.2">
      <c r="A3" s="16"/>
      <c r="B3" s="16"/>
      <c r="C3" s="18" t="s">
        <v>5</v>
      </c>
      <c r="D3" s="2">
        <v>40</v>
      </c>
      <c r="E3" s="16"/>
      <c r="G3" s="18" t="s">
        <v>54</v>
      </c>
      <c r="H3">
        <v>40</v>
      </c>
    </row>
    <row r="4" spans="1:8" x14ac:dyDescent="0.2">
      <c r="A4" s="16"/>
      <c r="B4" s="16"/>
      <c r="C4" s="18" t="s">
        <v>170</v>
      </c>
      <c r="D4" s="2">
        <v>39</v>
      </c>
      <c r="E4" s="16"/>
      <c r="G4" s="18" t="s">
        <v>43</v>
      </c>
      <c r="H4">
        <v>39</v>
      </c>
    </row>
    <row r="5" spans="1:8" x14ac:dyDescent="0.2">
      <c r="A5" s="16"/>
      <c r="B5" s="16"/>
      <c r="C5" s="18" t="s">
        <v>16</v>
      </c>
      <c r="D5" s="2">
        <v>38</v>
      </c>
      <c r="E5" s="16"/>
      <c r="G5" s="18" t="s">
        <v>936</v>
      </c>
      <c r="H5">
        <v>38</v>
      </c>
    </row>
    <row r="6" spans="1:8" x14ac:dyDescent="0.2">
      <c r="A6" s="16"/>
      <c r="B6" s="16"/>
      <c r="C6" s="18" t="s">
        <v>8</v>
      </c>
      <c r="D6" s="2">
        <v>37</v>
      </c>
      <c r="E6" s="16"/>
      <c r="G6" s="18" t="s">
        <v>44</v>
      </c>
      <c r="H6">
        <v>37</v>
      </c>
    </row>
    <row r="7" spans="1:8" x14ac:dyDescent="0.2">
      <c r="A7" s="16"/>
      <c r="B7" s="16"/>
      <c r="C7" s="18" t="s">
        <v>182</v>
      </c>
      <c r="D7" s="2">
        <v>36</v>
      </c>
      <c r="E7" s="16"/>
      <c r="F7" s="16"/>
      <c r="G7" s="18" t="s">
        <v>198</v>
      </c>
      <c r="H7">
        <v>36</v>
      </c>
    </row>
    <row r="8" spans="1:8" x14ac:dyDescent="0.2">
      <c r="A8" s="16"/>
      <c r="B8" s="16"/>
      <c r="C8" s="18" t="s">
        <v>878</v>
      </c>
      <c r="D8" s="2">
        <v>35</v>
      </c>
      <c r="E8" s="16"/>
      <c r="F8" s="16"/>
      <c r="G8" s="18" t="s">
        <v>76</v>
      </c>
      <c r="H8">
        <v>35</v>
      </c>
    </row>
    <row r="9" spans="1:8" x14ac:dyDescent="0.2">
      <c r="A9" s="16"/>
      <c r="B9" s="16"/>
      <c r="C9" s="18" t="s">
        <v>200</v>
      </c>
      <c r="D9" s="2">
        <v>34</v>
      </c>
      <c r="E9" s="16"/>
      <c r="F9" s="16"/>
      <c r="G9" s="18" t="s">
        <v>218</v>
      </c>
      <c r="H9">
        <v>34</v>
      </c>
    </row>
    <row r="10" spans="1:8" x14ac:dyDescent="0.2">
      <c r="A10" s="16"/>
      <c r="B10" s="16"/>
      <c r="C10" s="18" t="s">
        <v>28</v>
      </c>
      <c r="D10" s="2">
        <v>33</v>
      </c>
      <c r="E10" s="16"/>
      <c r="F10" s="16"/>
      <c r="G10" s="16"/>
      <c r="H10">
        <v>33</v>
      </c>
    </row>
    <row r="11" spans="1:8" x14ac:dyDescent="0.2">
      <c r="A11" s="16"/>
      <c r="B11" s="16"/>
      <c r="C11" s="16" t="s">
        <v>30</v>
      </c>
      <c r="D11" s="2">
        <v>32</v>
      </c>
      <c r="E11" s="18"/>
      <c r="F11" s="16"/>
      <c r="G11" s="16"/>
      <c r="H11">
        <v>32</v>
      </c>
    </row>
    <row r="12" spans="1:8" x14ac:dyDescent="0.2">
      <c r="A12" s="16"/>
      <c r="B12" s="16"/>
      <c r="C12" s="16" t="s">
        <v>113</v>
      </c>
      <c r="D12" s="2">
        <v>31</v>
      </c>
      <c r="E12" s="16"/>
      <c r="F12" s="16"/>
      <c r="G12" s="16"/>
      <c r="H12">
        <v>31</v>
      </c>
    </row>
    <row r="13" spans="1:8" x14ac:dyDescent="0.2">
      <c r="A13" s="16"/>
      <c r="B13" s="16"/>
      <c r="C13" s="16" t="s">
        <v>40</v>
      </c>
      <c r="D13" s="2">
        <v>30</v>
      </c>
      <c r="E13" s="16"/>
      <c r="F13" s="16"/>
      <c r="G13" s="16"/>
      <c r="H13">
        <v>30</v>
      </c>
    </row>
    <row r="14" spans="1:8" x14ac:dyDescent="0.2">
      <c r="A14" s="16"/>
      <c r="B14" s="16"/>
      <c r="C14" s="16" t="s">
        <v>69</v>
      </c>
      <c r="D14" s="2">
        <v>29</v>
      </c>
      <c r="E14" s="16"/>
      <c r="F14" s="16"/>
      <c r="G14" s="16"/>
      <c r="H14">
        <v>29</v>
      </c>
    </row>
    <row r="15" spans="1:8" x14ac:dyDescent="0.2">
      <c r="A15" s="16"/>
      <c r="B15" s="16"/>
      <c r="C15" s="16" t="s">
        <v>13</v>
      </c>
      <c r="D15" s="2">
        <v>28</v>
      </c>
      <c r="E15" s="16"/>
      <c r="F15" s="16"/>
      <c r="G15" s="16"/>
      <c r="H15">
        <v>28</v>
      </c>
    </row>
    <row r="16" spans="1:8" x14ac:dyDescent="0.2">
      <c r="A16" s="16"/>
      <c r="B16" s="16"/>
      <c r="C16" s="16"/>
      <c r="D16" s="2">
        <v>27</v>
      </c>
      <c r="E16" s="16"/>
      <c r="F16" s="16"/>
      <c r="G16" s="16"/>
      <c r="H16">
        <v>27</v>
      </c>
    </row>
    <row r="17" spans="1:8" x14ac:dyDescent="0.2">
      <c r="A17" s="16"/>
      <c r="B17" s="16"/>
      <c r="C17" s="16"/>
      <c r="D17" s="2">
        <v>26</v>
      </c>
      <c r="E17" s="16"/>
      <c r="F17" s="16"/>
      <c r="G17" s="16"/>
      <c r="H17">
        <v>26</v>
      </c>
    </row>
    <row r="18" spans="1:8" x14ac:dyDescent="0.2">
      <c r="A18" s="16"/>
      <c r="B18" s="16"/>
      <c r="C18" s="16"/>
      <c r="D18" s="2">
        <v>25</v>
      </c>
      <c r="E18" s="16"/>
      <c r="F18" s="18"/>
      <c r="G18" s="16"/>
      <c r="H18">
        <v>25</v>
      </c>
    </row>
    <row r="19" spans="1:8" x14ac:dyDescent="0.2">
      <c r="A19" s="16"/>
      <c r="B19" s="16"/>
      <c r="C19" s="16"/>
      <c r="D19" s="2">
        <v>24</v>
      </c>
      <c r="H19">
        <v>24</v>
      </c>
    </row>
    <row r="20" spans="1:8" x14ac:dyDescent="0.2">
      <c r="A20" s="16"/>
      <c r="B20" s="16"/>
      <c r="C20" s="16"/>
      <c r="D20" s="2">
        <v>23</v>
      </c>
      <c r="H20">
        <v>23</v>
      </c>
    </row>
    <row r="21" spans="1:8" x14ac:dyDescent="0.2">
      <c r="A21" s="16"/>
      <c r="B21" s="16"/>
      <c r="C21" s="16"/>
      <c r="D21" s="2">
        <v>22</v>
      </c>
      <c r="H21">
        <v>22</v>
      </c>
    </row>
    <row r="22" spans="1:8" x14ac:dyDescent="0.2">
      <c r="A22" s="16"/>
      <c r="B22" s="16"/>
      <c r="C22" s="16"/>
      <c r="D22" s="2">
        <v>21</v>
      </c>
      <c r="H22">
        <v>21</v>
      </c>
    </row>
    <row r="23" spans="1:8" x14ac:dyDescent="0.2">
      <c r="A23" s="16"/>
      <c r="B23" s="16"/>
      <c r="C23" s="16"/>
      <c r="D23" s="2">
        <v>20</v>
      </c>
      <c r="H23">
        <v>20</v>
      </c>
    </row>
    <row r="24" spans="1:8" x14ac:dyDescent="0.2">
      <c r="A24" s="16"/>
      <c r="B24" s="16"/>
      <c r="C24" s="16"/>
      <c r="D24" s="2">
        <v>19</v>
      </c>
      <c r="H24">
        <v>19</v>
      </c>
    </row>
    <row r="25" spans="1:8" x14ac:dyDescent="0.2">
      <c r="A25" s="16"/>
      <c r="B25" s="16"/>
      <c r="C25" s="16"/>
      <c r="D25" s="2">
        <v>18</v>
      </c>
      <c r="H25">
        <v>18</v>
      </c>
    </row>
    <row r="26" spans="1:8" x14ac:dyDescent="0.2">
      <c r="A26" s="16"/>
      <c r="B26" s="16"/>
      <c r="C26" s="16"/>
      <c r="D26" s="2">
        <v>17</v>
      </c>
      <c r="H26">
        <v>17</v>
      </c>
    </row>
    <row r="27" spans="1:8" x14ac:dyDescent="0.2">
      <c r="A27" s="16"/>
      <c r="B27" s="16"/>
      <c r="C27" s="16"/>
      <c r="D27" s="2">
        <v>16</v>
      </c>
      <c r="H27">
        <v>16</v>
      </c>
    </row>
    <row r="28" spans="1:8" x14ac:dyDescent="0.2">
      <c r="A28" s="16"/>
      <c r="B28" s="16"/>
      <c r="C28" s="16"/>
      <c r="D28" s="2">
        <v>15</v>
      </c>
      <c r="H28">
        <v>15</v>
      </c>
    </row>
    <row r="29" spans="1:8" x14ac:dyDescent="0.2">
      <c r="A29" s="16"/>
      <c r="B29" s="16"/>
      <c r="C29" s="16"/>
      <c r="D29" s="2">
        <v>14</v>
      </c>
      <c r="H29">
        <v>14</v>
      </c>
    </row>
    <row r="30" spans="1:8" x14ac:dyDescent="0.2">
      <c r="A30" s="16"/>
      <c r="B30" s="16"/>
      <c r="C30" s="16"/>
      <c r="D30" s="2">
        <v>13</v>
      </c>
      <c r="H30">
        <v>13</v>
      </c>
    </row>
    <row r="31" spans="1:8" x14ac:dyDescent="0.2">
      <c r="A31" s="16"/>
      <c r="B31" s="16"/>
      <c r="C31" s="16"/>
      <c r="D31" s="2">
        <v>12</v>
      </c>
      <c r="H31">
        <v>12</v>
      </c>
    </row>
    <row r="32" spans="1:8" x14ac:dyDescent="0.2">
      <c r="A32" s="16"/>
      <c r="B32" s="16"/>
      <c r="C32" s="16"/>
      <c r="D32" s="2">
        <v>11</v>
      </c>
      <c r="H32">
        <v>11</v>
      </c>
    </row>
    <row r="33" spans="1:8" x14ac:dyDescent="0.2">
      <c r="A33" s="16"/>
      <c r="B33" s="16"/>
      <c r="C33" s="16"/>
      <c r="D33" s="2">
        <v>10</v>
      </c>
      <c r="H33">
        <v>10</v>
      </c>
    </row>
    <row r="34" spans="1:8" x14ac:dyDescent="0.2">
      <c r="D34" s="2">
        <v>9</v>
      </c>
      <c r="H34">
        <v>9</v>
      </c>
    </row>
    <row r="35" spans="1:8" x14ac:dyDescent="0.2">
      <c r="D35" s="2">
        <v>8</v>
      </c>
      <c r="H35">
        <v>8</v>
      </c>
    </row>
    <row r="36" spans="1:8" x14ac:dyDescent="0.2">
      <c r="D36" s="2">
        <v>7</v>
      </c>
      <c r="H36">
        <v>7</v>
      </c>
    </row>
    <row r="37" spans="1:8" x14ac:dyDescent="0.2">
      <c r="D37" s="2">
        <v>6</v>
      </c>
      <c r="H37">
        <v>6</v>
      </c>
    </row>
    <row r="38" spans="1:8" x14ac:dyDescent="0.2">
      <c r="D38" s="2">
        <v>5</v>
      </c>
      <c r="H38">
        <v>5</v>
      </c>
    </row>
    <row r="39" spans="1:8" x14ac:dyDescent="0.2">
      <c r="D39" s="2">
        <v>4</v>
      </c>
      <c r="H39">
        <v>4</v>
      </c>
    </row>
    <row r="40" spans="1:8" x14ac:dyDescent="0.2">
      <c r="D40" s="2">
        <v>3</v>
      </c>
      <c r="H40">
        <v>3</v>
      </c>
    </row>
    <row r="41" spans="1:8" x14ac:dyDescent="0.2">
      <c r="D41" s="2">
        <v>2</v>
      </c>
      <c r="H41">
        <v>2</v>
      </c>
    </row>
    <row r="42" spans="1:8" x14ac:dyDescent="0.2">
      <c r="D42" s="2">
        <v>1</v>
      </c>
      <c r="H42">
        <v>1</v>
      </c>
    </row>
    <row r="44" spans="1:8" x14ac:dyDescent="0.2">
      <c r="C44" s="2">
        <f>COUNTA(C3:C43)</f>
        <v>13</v>
      </c>
      <c r="G44">
        <f>COUNTA(G3:G43)</f>
        <v>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L43"/>
  <sheetViews>
    <sheetView topLeftCell="A30" workbookViewId="0">
      <selection activeCell="C43" sqref="C43"/>
    </sheetView>
  </sheetViews>
  <sheetFormatPr defaultRowHeight="12.75" x14ac:dyDescent="0.2"/>
  <cols>
    <col min="2" max="2" width="14.7109375" customWidth="1"/>
    <col min="3" max="3" width="19.7109375" customWidth="1"/>
    <col min="4" max="4" width="9.140625" style="2" customWidth="1"/>
    <col min="5" max="5" width="9.28515625" bestFit="1" customWidth="1"/>
    <col min="6" max="6" width="17.28515625" customWidth="1"/>
    <col min="7" max="7" width="21.140625" customWidth="1"/>
    <col min="8" max="8" width="9.140625" style="2" customWidth="1"/>
  </cols>
  <sheetData>
    <row r="3" spans="1:12" x14ac:dyDescent="0.2">
      <c r="A3" t="s">
        <v>524</v>
      </c>
      <c r="B3" t="s">
        <v>523</v>
      </c>
      <c r="C3" s="16" t="str">
        <f>CONCATENATE(A3," ",B3)</f>
        <v>Bruce Judge</v>
      </c>
      <c r="D3" s="2">
        <v>40</v>
      </c>
      <c r="E3" t="s">
        <v>567</v>
      </c>
      <c r="F3" t="s">
        <v>942</v>
      </c>
      <c r="G3" s="16" t="str">
        <f>CONCATENATE(E3," ",F3)</f>
        <v>Katy Healey</v>
      </c>
      <c r="H3" s="2">
        <v>40</v>
      </c>
      <c r="I3" t="s">
        <v>524</v>
      </c>
      <c r="J3" t="s">
        <v>523</v>
      </c>
      <c r="K3" t="s">
        <v>941</v>
      </c>
      <c r="L3" t="s">
        <v>942</v>
      </c>
    </row>
    <row r="4" spans="1:12" x14ac:dyDescent="0.2">
      <c r="A4" t="s">
        <v>482</v>
      </c>
      <c r="B4" t="s">
        <v>541</v>
      </c>
      <c r="C4" s="16" t="str">
        <f t="shared" ref="C4:C30" si="0">CONCATENATE(A4," ",B4)</f>
        <v>Neil Hume</v>
      </c>
      <c r="D4" s="2">
        <v>39</v>
      </c>
      <c r="E4" t="s">
        <v>329</v>
      </c>
      <c r="F4" t="s">
        <v>327</v>
      </c>
      <c r="G4" s="16" t="str">
        <f t="shared" ref="G4:G14" si="1">CONCATENATE(E4," ",F4)</f>
        <v>Veronica Shadbolt</v>
      </c>
      <c r="H4" s="2">
        <v>39</v>
      </c>
      <c r="I4" t="s">
        <v>482</v>
      </c>
      <c r="J4" t="s">
        <v>541</v>
      </c>
      <c r="K4" t="s">
        <v>329</v>
      </c>
      <c r="L4" t="s">
        <v>327</v>
      </c>
    </row>
    <row r="5" spans="1:12" x14ac:dyDescent="0.2">
      <c r="A5" t="s">
        <v>377</v>
      </c>
      <c r="B5" t="s">
        <v>591</v>
      </c>
      <c r="C5" s="16" t="str">
        <f t="shared" si="0"/>
        <v>Paul Guy</v>
      </c>
      <c r="D5" s="2">
        <v>38</v>
      </c>
      <c r="E5" t="s">
        <v>943</v>
      </c>
      <c r="F5" t="s">
        <v>441</v>
      </c>
      <c r="G5" s="16" t="str">
        <f t="shared" si="1"/>
        <v>Bethan Mose</v>
      </c>
      <c r="H5" s="2">
        <v>38</v>
      </c>
      <c r="I5" t="s">
        <v>377</v>
      </c>
      <c r="J5" t="s">
        <v>591</v>
      </c>
      <c r="K5" t="s">
        <v>943</v>
      </c>
      <c r="L5" t="s">
        <v>441</v>
      </c>
    </row>
    <row r="6" spans="1:12" x14ac:dyDescent="0.2">
      <c r="A6" t="s">
        <v>772</v>
      </c>
      <c r="B6" t="s">
        <v>771</v>
      </c>
      <c r="C6" s="16" t="str">
        <f t="shared" si="0"/>
        <v>Simon Bostock</v>
      </c>
      <c r="D6" s="2">
        <v>37</v>
      </c>
      <c r="E6" t="s">
        <v>572</v>
      </c>
      <c r="F6" t="s">
        <v>733</v>
      </c>
      <c r="G6" s="16" t="str">
        <f t="shared" si="1"/>
        <v>Charlotte Chapman</v>
      </c>
      <c r="H6" s="2">
        <v>37</v>
      </c>
      <c r="I6" t="s">
        <v>772</v>
      </c>
      <c r="J6" t="s">
        <v>771</v>
      </c>
      <c r="K6" t="s">
        <v>572</v>
      </c>
      <c r="L6" t="s">
        <v>733</v>
      </c>
    </row>
    <row r="7" spans="1:12" x14ac:dyDescent="0.2">
      <c r="A7" t="s">
        <v>446</v>
      </c>
      <c r="B7" t="s">
        <v>745</v>
      </c>
      <c r="C7" s="16" t="str">
        <f t="shared" si="0"/>
        <v>Russell Casey</v>
      </c>
      <c r="D7" s="2">
        <v>36</v>
      </c>
      <c r="E7" t="s">
        <v>930</v>
      </c>
      <c r="F7" t="s">
        <v>495</v>
      </c>
      <c r="G7" s="16" t="str">
        <f t="shared" si="1"/>
        <v>Anna Lillie</v>
      </c>
      <c r="H7" s="2">
        <v>36</v>
      </c>
      <c r="I7" t="s">
        <v>446</v>
      </c>
      <c r="J7" t="s">
        <v>745</v>
      </c>
      <c r="K7" t="s">
        <v>944</v>
      </c>
      <c r="L7" t="s">
        <v>495</v>
      </c>
    </row>
    <row r="8" spans="1:12" x14ac:dyDescent="0.2">
      <c r="A8" t="s">
        <v>531</v>
      </c>
      <c r="B8" t="s">
        <v>793</v>
      </c>
      <c r="C8" s="16" t="str">
        <f t="shared" si="0"/>
        <v>Chris Baynes</v>
      </c>
      <c r="D8" s="2">
        <v>35</v>
      </c>
      <c r="E8" t="s">
        <v>457</v>
      </c>
      <c r="F8" t="s">
        <v>456</v>
      </c>
      <c r="G8" s="16" t="str">
        <f t="shared" si="1"/>
        <v>Sian Mitchell</v>
      </c>
      <c r="H8" s="2">
        <v>35</v>
      </c>
      <c r="I8" t="s">
        <v>531</v>
      </c>
      <c r="J8" t="s">
        <v>793</v>
      </c>
      <c r="K8" t="s">
        <v>457</v>
      </c>
      <c r="L8" t="s">
        <v>456</v>
      </c>
    </row>
    <row r="9" spans="1:12" x14ac:dyDescent="0.2">
      <c r="A9" t="s">
        <v>321</v>
      </c>
      <c r="B9" t="s">
        <v>309</v>
      </c>
      <c r="C9" s="16" t="str">
        <f t="shared" si="0"/>
        <v>Richard Somerset</v>
      </c>
      <c r="D9" s="2">
        <v>34</v>
      </c>
      <c r="E9" t="s">
        <v>304</v>
      </c>
      <c r="F9" t="s">
        <v>417</v>
      </c>
      <c r="G9" s="16" t="str">
        <f t="shared" si="1"/>
        <v>Helen Paine</v>
      </c>
      <c r="H9" s="2">
        <v>34</v>
      </c>
      <c r="I9" t="s">
        <v>321</v>
      </c>
      <c r="J9" t="s">
        <v>309</v>
      </c>
      <c r="K9" t="s">
        <v>304</v>
      </c>
      <c r="L9" t="s">
        <v>417</v>
      </c>
    </row>
    <row r="10" spans="1:12" x14ac:dyDescent="0.2">
      <c r="A10" t="s">
        <v>615</v>
      </c>
      <c r="B10" t="s">
        <v>614</v>
      </c>
      <c r="C10" s="16" t="str">
        <f t="shared" si="0"/>
        <v>Terry Fowler</v>
      </c>
      <c r="D10" s="2">
        <v>33</v>
      </c>
      <c r="E10" t="s">
        <v>380</v>
      </c>
      <c r="F10" t="s">
        <v>379</v>
      </c>
      <c r="G10" s="16" t="str">
        <f t="shared" si="1"/>
        <v>Carol Reid</v>
      </c>
      <c r="H10" s="2">
        <v>33</v>
      </c>
      <c r="I10" t="s">
        <v>615</v>
      </c>
      <c r="J10" t="s">
        <v>614</v>
      </c>
      <c r="K10" t="s">
        <v>380</v>
      </c>
      <c r="L10" t="s">
        <v>379</v>
      </c>
    </row>
    <row r="11" spans="1:12" x14ac:dyDescent="0.2">
      <c r="A11" t="s">
        <v>664</v>
      </c>
      <c r="B11" t="s">
        <v>663</v>
      </c>
      <c r="C11" s="16" t="str">
        <f t="shared" si="0"/>
        <v>Malcolm Down</v>
      </c>
      <c r="D11" s="2">
        <v>32</v>
      </c>
      <c r="E11" t="s">
        <v>945</v>
      </c>
      <c r="F11" t="s">
        <v>946</v>
      </c>
      <c r="G11" s="16" t="str">
        <f t="shared" si="1"/>
        <v>July Keane</v>
      </c>
      <c r="H11" s="2">
        <v>32</v>
      </c>
      <c r="I11" t="s">
        <v>664</v>
      </c>
      <c r="J11" t="s">
        <v>663</v>
      </c>
      <c r="K11" t="s">
        <v>945</v>
      </c>
      <c r="L11" t="s">
        <v>946</v>
      </c>
    </row>
    <row r="12" spans="1:12" x14ac:dyDescent="0.2">
      <c r="A12" t="s">
        <v>673</v>
      </c>
      <c r="B12" t="s">
        <v>672</v>
      </c>
      <c r="C12" s="16" t="str">
        <f t="shared" si="0"/>
        <v>Robert Dilley</v>
      </c>
      <c r="D12" s="2">
        <v>31</v>
      </c>
      <c r="E12" t="s">
        <v>572</v>
      </c>
      <c r="F12" t="s">
        <v>529</v>
      </c>
      <c r="G12" s="16" t="str">
        <f t="shared" si="1"/>
        <v>Charlotte Jones</v>
      </c>
      <c r="H12" s="2">
        <v>31</v>
      </c>
      <c r="I12" t="s">
        <v>743</v>
      </c>
      <c r="J12" t="s">
        <v>672</v>
      </c>
      <c r="K12" t="s">
        <v>572</v>
      </c>
      <c r="L12" t="s">
        <v>529</v>
      </c>
    </row>
    <row r="13" spans="1:12" x14ac:dyDescent="0.2">
      <c r="A13" t="s">
        <v>654</v>
      </c>
      <c r="B13" t="s">
        <v>937</v>
      </c>
      <c r="C13" s="16" t="str">
        <f t="shared" si="0"/>
        <v>Dave Desborough</v>
      </c>
      <c r="D13" s="2">
        <v>30</v>
      </c>
      <c r="E13" t="s">
        <v>712</v>
      </c>
      <c r="F13" t="s">
        <v>711</v>
      </c>
      <c r="G13" s="16" t="str">
        <f t="shared" si="1"/>
        <v>Nikki Cowen</v>
      </c>
      <c r="H13" s="2">
        <v>30</v>
      </c>
      <c r="I13" t="s">
        <v>654</v>
      </c>
      <c r="J13" t="s">
        <v>937</v>
      </c>
      <c r="K13" t="s">
        <v>712</v>
      </c>
      <c r="L13" t="s">
        <v>711</v>
      </c>
    </row>
    <row r="14" spans="1:12" x14ac:dyDescent="0.2">
      <c r="A14" t="s">
        <v>360</v>
      </c>
      <c r="B14" t="s">
        <v>356</v>
      </c>
      <c r="C14" s="16" t="str">
        <f t="shared" si="0"/>
        <v>Alan Routledge</v>
      </c>
      <c r="D14" s="2">
        <v>29</v>
      </c>
      <c r="E14" t="s">
        <v>722</v>
      </c>
      <c r="F14" t="s">
        <v>721</v>
      </c>
      <c r="G14" s="16" t="str">
        <f t="shared" si="1"/>
        <v>Hayley Connolly</v>
      </c>
      <c r="H14" s="2">
        <v>29</v>
      </c>
      <c r="I14" t="s">
        <v>360</v>
      </c>
      <c r="J14" t="s">
        <v>356</v>
      </c>
      <c r="K14" t="s">
        <v>722</v>
      </c>
      <c r="L14" t="s">
        <v>721</v>
      </c>
    </row>
    <row r="15" spans="1:12" x14ac:dyDescent="0.2">
      <c r="A15" t="s">
        <v>468</v>
      </c>
      <c r="B15" t="s">
        <v>950</v>
      </c>
      <c r="C15" s="16" t="str">
        <f t="shared" si="0"/>
        <v>Keith McClellan</v>
      </c>
      <c r="D15" s="2">
        <v>28</v>
      </c>
      <c r="E15" t="s">
        <v>477</v>
      </c>
      <c r="F15" t="s">
        <v>476</v>
      </c>
      <c r="G15" s="16" t="str">
        <f t="shared" ref="G15:G17" si="2">CONCATENATE(E15," ",F15)</f>
        <v>Jacqueline McCallum</v>
      </c>
      <c r="H15" s="2">
        <v>28</v>
      </c>
      <c r="I15" t="s">
        <v>468</v>
      </c>
      <c r="J15" t="s">
        <v>467</v>
      </c>
      <c r="K15" t="s">
        <v>477</v>
      </c>
      <c r="L15" t="s">
        <v>476</v>
      </c>
    </row>
    <row r="16" spans="1:12" x14ac:dyDescent="0.2">
      <c r="A16" t="s">
        <v>597</v>
      </c>
      <c r="B16" t="s">
        <v>596</v>
      </c>
      <c r="C16" s="16" t="str">
        <f t="shared" si="0"/>
        <v>Ricardo Gregorio</v>
      </c>
      <c r="D16" s="2">
        <v>27</v>
      </c>
      <c r="E16" t="s">
        <v>283</v>
      </c>
      <c r="F16" t="s">
        <v>659</v>
      </c>
      <c r="G16" s="16" t="str">
        <f t="shared" si="2"/>
        <v>Eleanor Draper</v>
      </c>
      <c r="H16" s="2">
        <v>27</v>
      </c>
      <c r="I16" t="s">
        <v>321</v>
      </c>
      <c r="J16" t="s">
        <v>596</v>
      </c>
      <c r="K16" t="s">
        <v>283</v>
      </c>
      <c r="L16" t="s">
        <v>659</v>
      </c>
    </row>
    <row r="17" spans="1:12" x14ac:dyDescent="0.2">
      <c r="A17" t="s">
        <v>856</v>
      </c>
      <c r="B17" t="s">
        <v>767</v>
      </c>
      <c r="C17" s="16" t="str">
        <f t="shared" si="0"/>
        <v>Sean Bowen</v>
      </c>
      <c r="D17" s="2">
        <v>26</v>
      </c>
      <c r="E17" t="s">
        <v>452</v>
      </c>
      <c r="F17" t="s">
        <v>451</v>
      </c>
      <c r="G17" s="16" t="str">
        <f t="shared" si="2"/>
        <v>Jane Molloy</v>
      </c>
      <c r="H17" s="2">
        <v>26</v>
      </c>
      <c r="I17" t="s">
        <v>856</v>
      </c>
      <c r="J17" t="s">
        <v>767</v>
      </c>
      <c r="K17" t="s">
        <v>452</v>
      </c>
      <c r="L17" t="s">
        <v>451</v>
      </c>
    </row>
    <row r="18" spans="1:12" ht="15" x14ac:dyDescent="0.25">
      <c r="A18" t="s">
        <v>312</v>
      </c>
      <c r="B18" t="s">
        <v>311</v>
      </c>
      <c r="C18" s="16" t="str">
        <f t="shared" si="0"/>
        <v>Brad Smith</v>
      </c>
      <c r="D18" s="2">
        <v>25</v>
      </c>
      <c r="E18" s="30"/>
      <c r="F18" s="30"/>
      <c r="G18" s="16"/>
      <c r="H18" s="2">
        <v>25</v>
      </c>
      <c r="I18" t="s">
        <v>664</v>
      </c>
      <c r="J18" t="s">
        <v>663</v>
      </c>
    </row>
    <row r="19" spans="1:12" ht="15" x14ac:dyDescent="0.25">
      <c r="A19" t="s">
        <v>239</v>
      </c>
      <c r="B19" t="s">
        <v>238</v>
      </c>
      <c r="C19" s="16" t="str">
        <f t="shared" si="0"/>
        <v>Steve Williams</v>
      </c>
      <c r="D19" s="2">
        <v>24</v>
      </c>
      <c r="E19" s="30"/>
      <c r="F19" s="30"/>
      <c r="G19" s="16"/>
      <c r="H19" s="2">
        <v>24</v>
      </c>
      <c r="I19" t="s">
        <v>312</v>
      </c>
      <c r="J19" t="s">
        <v>311</v>
      </c>
    </row>
    <row r="20" spans="1:12" ht="15" x14ac:dyDescent="0.25">
      <c r="A20" t="s">
        <v>418</v>
      </c>
      <c r="B20" t="s">
        <v>417</v>
      </c>
      <c r="C20" s="16" t="str">
        <f t="shared" si="0"/>
        <v>Michael Paine</v>
      </c>
      <c r="D20" s="2">
        <v>23</v>
      </c>
      <c r="E20" s="30"/>
      <c r="F20" s="30"/>
      <c r="G20" s="16"/>
      <c r="H20" s="2">
        <v>23</v>
      </c>
      <c r="I20" t="s">
        <v>239</v>
      </c>
      <c r="J20" t="s">
        <v>238</v>
      </c>
    </row>
    <row r="21" spans="1:12" ht="15" x14ac:dyDescent="0.25">
      <c r="A21" t="s">
        <v>377</v>
      </c>
      <c r="B21" t="s">
        <v>938</v>
      </c>
      <c r="C21" s="16" t="str">
        <f t="shared" si="0"/>
        <v>Paul Hajisavvi</v>
      </c>
      <c r="D21" s="2">
        <v>22</v>
      </c>
      <c r="E21" s="30"/>
      <c r="F21" s="30"/>
      <c r="G21" s="16"/>
      <c r="H21" s="2">
        <v>22</v>
      </c>
      <c r="I21" t="s">
        <v>418</v>
      </c>
      <c r="J21" t="s">
        <v>417</v>
      </c>
    </row>
    <row r="22" spans="1:12" ht="15" x14ac:dyDescent="0.25">
      <c r="A22" t="s">
        <v>347</v>
      </c>
      <c r="B22" t="s">
        <v>939</v>
      </c>
      <c r="C22" s="16" t="str">
        <f t="shared" si="0"/>
        <v>Jonathan Burnham</v>
      </c>
      <c r="D22" s="2">
        <v>21</v>
      </c>
      <c r="E22" s="30"/>
      <c r="F22" s="30"/>
      <c r="G22" s="16"/>
      <c r="H22" s="2">
        <v>21</v>
      </c>
      <c r="I22" t="s">
        <v>377</v>
      </c>
      <c r="J22" t="s">
        <v>938</v>
      </c>
    </row>
    <row r="23" spans="1:12" ht="15" x14ac:dyDescent="0.25">
      <c r="A23" t="s">
        <v>321</v>
      </c>
      <c r="B23" t="s">
        <v>760</v>
      </c>
      <c r="C23" s="16" t="str">
        <f t="shared" si="0"/>
        <v>Richard Brown</v>
      </c>
      <c r="D23" s="2">
        <v>20</v>
      </c>
      <c r="E23" s="30"/>
      <c r="F23" s="30"/>
      <c r="G23" s="16"/>
      <c r="H23" s="2">
        <v>20</v>
      </c>
      <c r="I23" t="s">
        <v>347</v>
      </c>
      <c r="J23" t="s">
        <v>939</v>
      </c>
    </row>
    <row r="24" spans="1:12" ht="15" x14ac:dyDescent="0.25">
      <c r="A24" t="s">
        <v>940</v>
      </c>
      <c r="B24" t="s">
        <v>718</v>
      </c>
      <c r="C24" s="16" t="str">
        <f t="shared" si="0"/>
        <v>Tim Cooke</v>
      </c>
      <c r="D24" s="2">
        <v>19</v>
      </c>
      <c r="E24" s="30"/>
      <c r="F24" s="30"/>
      <c r="G24" s="16"/>
      <c r="H24" s="2">
        <v>19</v>
      </c>
      <c r="I24" t="s">
        <v>321</v>
      </c>
      <c r="J24" t="s">
        <v>760</v>
      </c>
    </row>
    <row r="25" spans="1:12" ht="15" x14ac:dyDescent="0.25">
      <c r="A25" t="s">
        <v>316</v>
      </c>
      <c r="B25" t="s">
        <v>232</v>
      </c>
      <c r="C25" s="16" t="str">
        <f t="shared" si="0"/>
        <v>Mick Wise</v>
      </c>
      <c r="D25" s="2">
        <v>18</v>
      </c>
      <c r="E25" s="30"/>
      <c r="F25" s="30"/>
      <c r="G25" s="16"/>
      <c r="H25" s="2">
        <v>18</v>
      </c>
      <c r="I25" t="s">
        <v>940</v>
      </c>
      <c r="J25" t="s">
        <v>718</v>
      </c>
    </row>
    <row r="26" spans="1:12" ht="15" x14ac:dyDescent="0.25">
      <c r="A26" t="s">
        <v>823</v>
      </c>
      <c r="B26" t="s">
        <v>820</v>
      </c>
      <c r="C26" s="16" t="str">
        <f t="shared" si="0"/>
        <v>Trace Allen</v>
      </c>
      <c r="D26" s="2">
        <v>17</v>
      </c>
      <c r="E26" s="30"/>
      <c r="F26" s="30"/>
      <c r="G26" s="16"/>
      <c r="H26" s="2">
        <v>17</v>
      </c>
      <c r="I26" t="s">
        <v>316</v>
      </c>
      <c r="J26" t="s">
        <v>232</v>
      </c>
    </row>
    <row r="27" spans="1:12" ht="15" x14ac:dyDescent="0.25">
      <c r="A27" t="s">
        <v>280</v>
      </c>
      <c r="B27" t="s">
        <v>859</v>
      </c>
      <c r="C27" s="16" t="str">
        <f t="shared" si="0"/>
        <v>John Davis T</v>
      </c>
      <c r="D27" s="2">
        <v>16</v>
      </c>
      <c r="E27" s="30"/>
      <c r="F27" s="30"/>
      <c r="G27" s="16"/>
      <c r="H27" s="2">
        <v>16</v>
      </c>
      <c r="I27" t="s">
        <v>823</v>
      </c>
      <c r="J27" t="s">
        <v>820</v>
      </c>
    </row>
    <row r="28" spans="1:12" ht="15" x14ac:dyDescent="0.25">
      <c r="A28" t="s">
        <v>254</v>
      </c>
      <c r="B28" t="s">
        <v>365</v>
      </c>
      <c r="C28" s="16" t="str">
        <f t="shared" si="0"/>
        <v>Tom Rogers</v>
      </c>
      <c r="D28" s="2">
        <v>15</v>
      </c>
      <c r="E28" s="30"/>
      <c r="F28" s="30"/>
      <c r="G28" s="16"/>
      <c r="H28" s="2">
        <v>15</v>
      </c>
      <c r="I28" t="s">
        <v>280</v>
      </c>
      <c r="J28" t="s">
        <v>682</v>
      </c>
    </row>
    <row r="29" spans="1:12" ht="15" x14ac:dyDescent="0.25">
      <c r="A29" t="s">
        <v>321</v>
      </c>
      <c r="B29" t="s">
        <v>687</v>
      </c>
      <c r="C29" s="16" t="str">
        <f t="shared" si="0"/>
        <v>Richard Darley</v>
      </c>
      <c r="D29" s="2">
        <v>14</v>
      </c>
      <c r="E29" s="30"/>
      <c r="F29" s="30"/>
      <c r="G29" s="16"/>
      <c r="H29" s="2">
        <v>14</v>
      </c>
      <c r="I29" t="s">
        <v>254</v>
      </c>
      <c r="J29" t="s">
        <v>365</v>
      </c>
    </row>
    <row r="30" spans="1:12" ht="15" x14ac:dyDescent="0.25">
      <c r="A30" t="s">
        <v>552</v>
      </c>
      <c r="B30" t="s">
        <v>327</v>
      </c>
      <c r="C30" s="16" t="str">
        <f t="shared" si="0"/>
        <v>Andy Shadbolt</v>
      </c>
      <c r="D30" s="2">
        <v>13</v>
      </c>
      <c r="E30" s="30"/>
      <c r="F30" s="30"/>
      <c r="G30" s="16"/>
      <c r="H30" s="2">
        <v>13</v>
      </c>
      <c r="I30" t="s">
        <v>321</v>
      </c>
      <c r="J30" t="s">
        <v>687</v>
      </c>
    </row>
    <row r="31" spans="1:12" ht="15" x14ac:dyDescent="0.25">
      <c r="A31" t="s">
        <v>425</v>
      </c>
      <c r="B31" t="s">
        <v>635</v>
      </c>
      <c r="C31" s="16" t="str">
        <f t="shared" ref="C31:C32" si="3">CONCATENATE(A31," ",B31)</f>
        <v>Gary Faires</v>
      </c>
      <c r="D31" s="2">
        <v>12</v>
      </c>
      <c r="E31" s="30"/>
      <c r="F31" s="30"/>
      <c r="G31" s="16"/>
      <c r="H31" s="2">
        <v>12</v>
      </c>
      <c r="I31" t="s">
        <v>552</v>
      </c>
      <c r="J31" t="s">
        <v>327</v>
      </c>
    </row>
    <row r="32" spans="1:12" ht="15" x14ac:dyDescent="0.25">
      <c r="A32" t="s">
        <v>808</v>
      </c>
      <c r="B32" t="s">
        <v>807</v>
      </c>
      <c r="C32" s="16" t="str">
        <f t="shared" si="3"/>
        <v>Wayne Aylott</v>
      </c>
      <c r="D32" s="2">
        <v>11</v>
      </c>
      <c r="E32" s="30"/>
      <c r="F32" s="30"/>
      <c r="G32" s="16"/>
      <c r="H32" s="2">
        <v>11</v>
      </c>
      <c r="I32" t="s">
        <v>425</v>
      </c>
      <c r="J32" t="s">
        <v>635</v>
      </c>
    </row>
    <row r="33" spans="1:10" ht="15" x14ac:dyDescent="0.25">
      <c r="A33" s="30"/>
      <c r="B33" s="30"/>
      <c r="C33" s="16"/>
      <c r="D33" s="2">
        <v>10</v>
      </c>
      <c r="H33" s="2">
        <v>10</v>
      </c>
      <c r="I33" t="s">
        <v>808</v>
      </c>
      <c r="J33" t="s">
        <v>807</v>
      </c>
    </row>
    <row r="34" spans="1:10" ht="15" x14ac:dyDescent="0.25">
      <c r="A34" s="30"/>
      <c r="B34" s="30"/>
      <c r="C34" s="16"/>
      <c r="D34" s="2">
        <v>9</v>
      </c>
      <c r="H34" s="2">
        <v>9</v>
      </c>
    </row>
    <row r="35" spans="1:10" x14ac:dyDescent="0.2">
      <c r="D35" s="2">
        <v>8</v>
      </c>
      <c r="H35" s="2">
        <v>8</v>
      </c>
    </row>
    <row r="36" spans="1:10" x14ac:dyDescent="0.2">
      <c r="D36" s="2">
        <v>7</v>
      </c>
      <c r="H36" s="2">
        <v>7</v>
      </c>
    </row>
    <row r="37" spans="1:10" x14ac:dyDescent="0.2">
      <c r="D37" s="2">
        <v>6</v>
      </c>
      <c r="H37" s="2">
        <v>6</v>
      </c>
    </row>
    <row r="38" spans="1:10" x14ac:dyDescent="0.2">
      <c r="D38" s="2">
        <v>5</v>
      </c>
      <c r="H38" s="2">
        <v>5</v>
      </c>
    </row>
    <row r="39" spans="1:10" x14ac:dyDescent="0.2">
      <c r="D39" s="2">
        <v>4</v>
      </c>
      <c r="H39" s="2">
        <v>4</v>
      </c>
    </row>
    <row r="40" spans="1:10" x14ac:dyDescent="0.2">
      <c r="D40" s="2">
        <v>3</v>
      </c>
      <c r="H40" s="2">
        <v>3</v>
      </c>
    </row>
    <row r="41" spans="1:10" x14ac:dyDescent="0.2">
      <c r="D41" s="2">
        <v>2</v>
      </c>
      <c r="H41" s="2">
        <v>2</v>
      </c>
    </row>
    <row r="42" spans="1:10" x14ac:dyDescent="0.2">
      <c r="D42" s="2">
        <v>1</v>
      </c>
      <c r="H42" s="2">
        <v>1</v>
      </c>
    </row>
    <row r="43" spans="1:10" x14ac:dyDescent="0.2">
      <c r="C43" s="2">
        <f>COUNTA(C3:C42)</f>
        <v>30</v>
      </c>
      <c r="G43" s="2">
        <f>COUNTA(G3:G42)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DOB</vt:lpstr>
      <vt:lpstr>6</vt:lpstr>
      <vt:lpstr>7</vt:lpstr>
      <vt:lpstr>8</vt:lpstr>
      <vt:lpstr>9</vt:lpstr>
      <vt:lpstr>10</vt:lpstr>
      <vt:lpstr>11</vt:lpstr>
      <vt:lpstr>12</vt:lpstr>
      <vt:lpstr>Races</vt:lpstr>
      <vt:lpstr>Points M</vt:lpstr>
      <vt:lpstr>Points W</vt:lpstr>
      <vt:lpstr>Age M</vt:lpstr>
      <vt:lpstr>Age W</vt:lpstr>
      <vt:lpstr>AgeStdHMS W</vt:lpstr>
      <vt:lpstr>AgeStdHMS</vt:lpstr>
      <vt:lpstr>Races!_FilterDatabase</vt:lpstr>
    </vt:vector>
  </TitlesOfParts>
  <Company>Toffee, Bradley and Pippa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</dc:creator>
  <cp:lastModifiedBy>lettuce</cp:lastModifiedBy>
  <cp:lastPrinted>2014-10-30T13:27:28Z</cp:lastPrinted>
  <dcterms:created xsi:type="dcterms:W3CDTF">2003-05-05T21:48:07Z</dcterms:created>
  <dcterms:modified xsi:type="dcterms:W3CDTF">2017-03-12T15:10:08Z</dcterms:modified>
</cp:coreProperties>
</file>